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520" windowHeight="9465"/>
  </bookViews>
  <sheets>
    <sheet name="ILPI" sheetId="1" r:id="rId1"/>
    <sheet name="Chart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T100" i="1" l="1"/>
  <c r="T45" i="1"/>
  <c r="T34" i="1"/>
  <c r="T24" i="1"/>
  <c r="T13" i="1" l="1"/>
  <c r="T2" i="1"/>
  <c r="U2" i="1" s="1"/>
  <c r="T73" i="1" l="1"/>
  <c r="T53" i="1" l="1"/>
  <c r="T84" i="1" l="1"/>
  <c r="C27" i="1"/>
  <c r="C16" i="1"/>
  <c r="U13" i="1" s="1"/>
  <c r="C37" i="1" l="1"/>
  <c r="U24" i="1"/>
  <c r="D7" i="2"/>
  <c r="C7" i="2"/>
  <c r="B7" i="2"/>
  <c r="D6" i="2"/>
  <c r="C6" i="2"/>
  <c r="B6" i="2"/>
  <c r="D5" i="2"/>
  <c r="C5" i="2"/>
  <c r="B5" i="2"/>
  <c r="D4" i="2"/>
  <c r="C4" i="2"/>
  <c r="B4" i="2"/>
  <c r="D3" i="2"/>
  <c r="C3" i="2"/>
  <c r="B3" i="2"/>
  <c r="D2" i="2"/>
  <c r="C2" i="2"/>
  <c r="B2" i="2"/>
  <c r="D1" i="2"/>
  <c r="C1" i="2"/>
  <c r="B1" i="2"/>
  <c r="E105" i="1"/>
  <c r="E103" i="1"/>
  <c r="E96" i="1"/>
  <c r="E94" i="1"/>
  <c r="E81" i="1"/>
  <c r="E78" i="1"/>
  <c r="E70" i="1"/>
  <c r="E68" i="1"/>
  <c r="E50" i="1"/>
  <c r="E48" i="1"/>
  <c r="E40" i="1"/>
  <c r="E39" i="1"/>
  <c r="E30" i="1"/>
  <c r="E17" i="1"/>
  <c r="E29" i="1"/>
  <c r="E23" i="1"/>
  <c r="E19" i="1"/>
  <c r="E9" i="1"/>
  <c r="E12" i="1"/>
  <c r="E8" i="1"/>
  <c r="E3" i="1"/>
  <c r="C46" i="1" l="1"/>
  <c r="U34" i="1"/>
  <c r="E33" i="1"/>
  <c r="U45" i="1" l="1"/>
  <c r="E44" i="1"/>
  <c r="C66" i="1"/>
  <c r="U53" i="1" l="1"/>
  <c r="E54" i="1"/>
  <c r="U73" i="1" l="1"/>
  <c r="E73" i="1"/>
  <c r="E85" i="1"/>
  <c r="U84" i="1"/>
  <c r="E100" i="1" l="1"/>
  <c r="U100" i="1"/>
</calcChain>
</file>

<file path=xl/sharedStrings.xml><?xml version="1.0" encoding="utf-8"?>
<sst xmlns="http://schemas.openxmlformats.org/spreadsheetml/2006/main" count="367" uniqueCount="303">
  <si>
    <t>กิจกรรม</t>
  </si>
  <si>
    <t>คำอธิบาย</t>
  </si>
  <si>
    <t>หน่วย</t>
  </si>
  <si>
    <t xml:space="preserve">สัดส่วนต้นทุนการพยากรณ์ความต้องการของลูกค้าต่อยอดขาย              </t>
  </si>
  <si>
    <t xml:space="preserve">ILPI1C </t>
  </si>
  <si>
    <t>จํานวนพนักงานที่ทำหน้าที่การพยากรณาความต้องการของลูกค้า</t>
  </si>
  <si>
    <t>บันทึกข้อมูล</t>
  </si>
  <si>
    <t>เงินเดือนเฉลี่ยของพนักงานทั้งหมดที่ทําหน้าที่การพยากรณาความต้องการของลูกค้า</t>
  </si>
  <si>
    <t>ผลการประเมิน</t>
  </si>
  <si>
    <t>เวลาโดยเฉลี่ยที่ใช้ในการจัดทําการพยากรณ์ความต้องการของลูกค้า</t>
  </si>
  <si>
    <t>คน</t>
  </si>
  <si>
    <t>วัน/เดือน</t>
  </si>
  <si>
    <t>บาท/เดือน</t>
  </si>
  <si>
    <t>ยอดขายต่อปีของบริษัท</t>
  </si>
  <si>
    <t>บาท/ปี</t>
  </si>
  <si>
    <t>จํานวนวันที่บริษัทใช้ในการพยากรณ์ความต้องการของของลูกค้าล่วงหน้า จนถึงเริ่มทำการผลิต</t>
  </si>
  <si>
    <t>ระยะเวลาเฉลี่ยการพยากรณ์ความต้องการของลูกค้า</t>
  </si>
  <si>
    <t xml:space="preserve">ILPI1T </t>
  </si>
  <si>
    <t>วัน</t>
  </si>
  <si>
    <t>ILPI1R</t>
  </si>
  <si>
    <t>ปริมาณความต้องการสินค้าที่ได้จากการพยากรณ์การสั่งซื้อ (Forecast)</t>
  </si>
  <si>
    <t>ปริมาณสินค้าที่ได้รับการสั่งซื้อจริงจากลูกค้า (Actual)</t>
  </si>
  <si>
    <r>
      <t>อัตราความแม่นยําการพยากรณ์ความต้องการของลูกค้า</t>
    </r>
    <r>
      <rPr>
        <sz val="16"/>
        <color theme="1"/>
        <rFont val="Angsana New"/>
        <family val="1"/>
      </rPr>
      <t xml:space="preserve"> (เลือกเฉพาะผลิตภัณฑ์หลักเท่านั้น)</t>
    </r>
  </si>
  <si>
    <t xml:space="preserve">สัดส่วนต้นทุนการให้บริการลูกค้าต่อยอดขาย </t>
  </si>
  <si>
    <t>ILPI2C</t>
  </si>
  <si>
    <t>ค่าใช้จ่ายของพนักงานที่เกิดขึ้นในแผนกบริการลูกค้า เช่น เงินเดือนพนักงาน, ค่าล่วงเวลา</t>
  </si>
  <si>
    <t>ค่าใช้จ่ายในส่วนของอุปกรณ์ต่างๆที่เกิดขึ้นในการให้บริการลูกค้า เช่น ค่าอุปกรณ์เครื่องเขียน, ค่าติดต่อในการสื่อสาร โทรสาร โทรศัพท์ เป็นต้น</t>
  </si>
  <si>
    <t>ค่าใช้จ่ายอื่นๆที่เกิดขึ้นจากแผนกบริการลูกค้า</t>
  </si>
  <si>
    <t xml:space="preserve">ระยะเวลาเฉลี่ยการตอบสนองคําสั่งซื้อจากลูกค้า </t>
  </si>
  <si>
    <t xml:space="preserve">ILPI2T </t>
  </si>
  <si>
    <t xml:space="preserve">ระยะเวลาเฉลี่ยตั้งแต่บริษัทได้รับคําสั่งซื้อจากลูกค้าจนสามารถส่งสินค้าให้ลูกค้าได้ (สําหรับกรณีส่งออกต่างประเทศ นับเฉพาะระยะเวลาในการขนส่งสินค้าจากโรงงานไปยังท่าเรือหรือสนามบินภายในประเทศเท่านั้น) </t>
  </si>
  <si>
    <t xml:space="preserve">อัตราความสามารถในการจัดส่งสินค้า </t>
  </si>
  <si>
    <t xml:space="preserve">ILPI2R </t>
  </si>
  <si>
    <t>จํานวนคําสั่งซื้อ (Order) ที่ได้ทําการส่งมอบสินค้าให้แก่ลูกค้าหลัก</t>
  </si>
  <si>
    <t>จํานวนคําสั่งซื้อ (Order) ที่ได้ทําการส่งมอบสินค้าครบตามจํานวนรายการในใบสั่งซื้อให้แก่ลูกค้าหลัก</t>
  </si>
  <si>
    <t>จํานวนการส่งมอบสินค้าได้ตรงตามเวลาที่กําหนดให้แก่ลูกค้าหลัก</t>
  </si>
  <si>
    <t>ILPI2 การให้บริการแก่ลูกค้าและกิจกรรมสนับสนุน (Customer Service and Support)</t>
  </si>
  <si>
    <t xml:space="preserve">ILPI1 การวางแผนหรือการคาดการณ์ความต้องการของลูกค้า (Demand Forecasting and Planning) </t>
  </si>
  <si>
    <t>สัดส่วนมูลค่าการลงทุนเกี่ยวกับการติดตั้งระบบการสื่อสารภายในองค์กรต่อยอดขาย</t>
  </si>
  <si>
    <t>ค่าเสื่อมราคาต่อปีของระบบสารสนเทศที่ใช้ในการสื่อสารภายในองค์กร (Software) รวมถึงค่าติดตั้ง ค่าอบรมการใช้งาน เช่น ระบบ DRP ระบบ ERP ซอฟต์แวร์อื่นๆ เป็นต้น (หากไม่ทราบให้ใช้มูลค่าระบบสารสนเทศ/5ปี)</t>
  </si>
  <si>
    <t>ILPI3C</t>
  </si>
  <si>
    <t xml:space="preserve">ค่าเสื่อมราคาต่อปี ในการลงทุนติดตั้งอุปกรณ์ต่างๆ เพื่อใช้ในการสื่อสารภายใน องค์กร (Hardware) เช่น Computer, Printer, โทรศัพท์ (หากไม่ทราบให้ใช้มูลค่าอุปกรณ์เพื่อการสื่อสาร/5ปี) </t>
  </si>
  <si>
    <t>ต้นทุนอื่นๆ เช่น ค่าบํารุงรักษาอุปกรณ์ต่างๆ ค่าบํารุงรักษาระบบสารสนเทศ</t>
  </si>
  <si>
    <t>คำสั่งซื้อ/ปี</t>
  </si>
  <si>
    <t xml:space="preserve">ILPI3 การสื่อสารด้าน      โลจิสติกส์และการจัดการคําสั่งซื้อ (Logistics Communication and Order Processing) </t>
  </si>
  <si>
    <t xml:space="preserve">ระยะเวลาเฉลี่ยการส่งคําสั่งซื้อภายในองค์กร </t>
  </si>
  <si>
    <t>ILPI3T</t>
  </si>
  <si>
    <t>ระยะเวลาเฉลี่ยตั้งแต่ฝ่ายขาย หรือการตลาดได้รับการยืนยันคําสั่งซื้อจากลูกค้าจนกระทั่งส่งข้อมูลคําสั่งซื้อไปยังแผนกต่างๆ ที่เกี่ยวข้องภายในองค์กรจนครบ</t>
  </si>
  <si>
    <t xml:space="preserve">อัตราความแม่นยําของการออกใบสั่งงานไปยังแผนกอื่นๆ </t>
  </si>
  <si>
    <t>ILPI3R</t>
  </si>
  <si>
    <t>จํานวนคําสั่งซื้อ (Order) ที่ฝ่ายขาย หรือการตลาดรับคําสั่งซื้อจาก
ลูกค้าได้ออกใบสั่งงานไปยังแผนกอื่นๆ ที่เกี่ยวข้อง</t>
  </si>
  <si>
    <t>จํานวนคําสั่งซื้อ (Order) ที่เกิดความผิดพลาดเนื่องจากฝ่ายขายหรือฝ่ายการตลาดรับคําสั่งซื้อจากลูกค้า  ได้ออกใบสั่งงานที่ผิดพลาดไปยังแผนกอื่นๆ ที่เกี่ยวข้อง</t>
  </si>
  <si>
    <t>ครั้ง/ปี</t>
  </si>
  <si>
    <t>ILPI 4 การจัดซื้อจัดหา (Purchasing and Procurement)</t>
  </si>
  <si>
    <t xml:space="preserve">สัดส่วนต้นทุนการจัดซื้อจัดหาต่อยอดขาย </t>
  </si>
  <si>
    <t>ILPI4C</t>
  </si>
  <si>
    <t>ค่าใช้จ่ายของพนักงานแผนกจัดซื้อ เช่น เงินเดือน ค่าล่วงเวลา</t>
  </si>
  <si>
    <t>ค่าใช้จ่ายที่เกิดขึ้นในการดำเนินการจัดซื้อ เช่น ค่าอุปกรณ์เครื่องเขียน ค่าใช้จ่าย
ในการติดต่อสื่อสาร เป็นต้น</t>
  </si>
  <si>
    <t>ต้นทุนอื่นๆ ที่เกี่ยวข้องกับการจัดซื้อ</t>
  </si>
  <si>
    <t>ระยะเวลาเฉลี่ยการจัดซื้อ</t>
  </si>
  <si>
    <t>ILPI4T</t>
  </si>
  <si>
    <t>ระยะเวลาเฉลี่ยตั้งแต่บริษัทออกใบสั่งซื้อให้กับผู้ ส่งมอบหลัก จนกระทั่งผู้ส่งมอบ
หลักจัดส่งวัตถุดิบให้กับบริษัท</t>
  </si>
  <si>
    <t>อัตราความสามารถในการจัดส่งสินค้าของผู้ผลิต</t>
  </si>
  <si>
    <t xml:space="preserve">ILPI4R </t>
  </si>
  <si>
    <t>จำนวนใบสั่งสินค้า (PO) ที่ผู้ผลิตหลักได้ทำการส่งมอบวัตถุดิบหรือสินค้ามาให้
บริษัท</t>
  </si>
  <si>
    <t>จำนวนใบสั่งสินค้า (PO) ที่ผู้ผลิตหลักได้ทำการส่งมอบวัตถุดิบหรือสินค้าได้ครบ
ตามจำนวน</t>
  </si>
  <si>
    <t>จำนวนใบสั่งสินค้า (PO) ที่ผู้ผลิตหลักได้ทำการส่งมอบวัตถุดิบหรือสินค้าได้ตรง
ตามเวลา</t>
  </si>
  <si>
    <t>รายการ/ปี</t>
  </si>
  <si>
    <t xml:space="preserve">สัดส่วนมูลค่าสินค้าที่เสียหายต่อมูลค่ายอดขาย </t>
  </si>
  <si>
    <t>ILPI5 การขนถ่ายวัสดุ และการบรรจุหีบห่อ (Materials Handling and Packaging)</t>
  </si>
  <si>
    <t xml:space="preserve">ILPI5C </t>
  </si>
  <si>
    <t>มูลค่าของสินค้าที่เสียหายนับตั้งแต่เสร็จสิ้นกระบวนการผลิต ซึ่งรวมถึงกระบวนการบรรจุหีบห่อ กระบวนการจัดเก็บ จนถึงการจัดเตรียมสินค้าเพื่อส่งมอบให้กับลูกค้ามีมูลค่ารวมทั้งสิ้น</t>
  </si>
  <si>
    <t>บาท</t>
  </si>
  <si>
    <t>ระยะเวลาเฉลี่ยของการถือครองและการบรรจุหีบห่อสินค้า</t>
  </si>
  <si>
    <t xml:space="preserve">ILPI5T </t>
  </si>
  <si>
    <t>ระยะเวลาเฉลี่ยนับตั้งแต่เสร็จสิ้นกระบวนการผลิต ซึ่งรวมถึงกระบวนการบรรจุ
หีบห่อ จนกระทั่งสินค้าสำเร็จรูปถูกจัดเก็บไว้ในคลังสินค้า</t>
  </si>
  <si>
    <t>อัตราจํานวนสินค้าสําเร็จรูปที่เกิดความเสียหาย</t>
  </si>
  <si>
    <t>จำนวนสินค้าสำเร็จรูปที่เกิดความเสียหายก่อนทำการส่งมอบให้ลูกค้า</t>
  </si>
  <si>
    <t>จำนวนสินค้าสำเร็จรูปทั้งหมด</t>
  </si>
  <si>
    <t>ILPI5R</t>
  </si>
  <si>
    <t>หน่วยนับ/ปี</t>
  </si>
  <si>
    <t xml:space="preserve">ILPI6 การจัดการคลังสินค้า (Warehousing and Storage) </t>
  </si>
  <si>
    <t>ILPI6C</t>
  </si>
  <si>
    <t>กรณีคลังสินค้าของบริษัทเอง</t>
  </si>
  <si>
    <t>ค่าประกันภัยอาคารคลังสินค้า</t>
  </si>
  <si>
    <t>ค่าใช้จ่ายของพนักงานแผนกคลังสินค้า เช่น เงินเดือน ค่าแรงงานชั่วคราว ค่าล่วงเวลา</t>
  </si>
  <si>
    <t>ค่าเสื่อมราคาต่อปี มูลค่าก่อสร้างอาคารคลังสินค้าตามที่ลงบัญชีไว้
(หากไม่ทราบให้ใช้มูลค่าก่อสร้างอาคารสินค้า / 20 ปี)</t>
  </si>
  <si>
    <t>ค่าเสื่อมราคามูลค่าอุปกรณ์ขนถ่าย ( Material Handling Equipment) ทั้งหมดในคลังสินค้าที่เป็นสินทรัพย์ของบริษัทตามที่ลงบัญชีไว้ (หากไม่ทราบ ให้ใช้มูลค่าอุปกรณ์ขนถ่าย / 10 ปี)</t>
  </si>
  <si>
    <t>ค่าเช่าอุปกรณ์ขนถ่าย (Material Handling Equipment) ทั้งหมดในคลังสินค้า</t>
  </si>
  <si>
    <t>ค่าน้ำมันเชื้อเพลิง / ค่าไฟฟ้าสำหรับอุปกรณ์ขนถ่ายในคลังสินค้า</t>
  </si>
  <si>
    <t>ค่าเสื่อมราคามูลค่าของระบบสารสนเทศการบริหารคลังสินค้า ( Warehouse
Management System) ต่อปี (หากไม่ทราบ ให้ใช้มูลค่าระบบสารสนเทศการบริหารคลังสินค้า / 5 ปี)</t>
  </si>
  <si>
    <t>ค่าเช่าหรือค่าลิขสิทธิ์สำหรับระบบบริหารคลังสินค้า ( Warehouse Management System)</t>
  </si>
  <si>
    <t>ค่าใช้จ่ายคลังสินค้าอื่นๆ เช่น ค่าบำรุงรักษาอุปกรณ์ขนถ่าย ค่าบำรุงรักษาระบบ
สารสนเทศ</t>
  </si>
  <si>
    <r>
      <t>สัดส่วนต้นทุนการบริหารคลังสินค้าต่อยอดขาย</t>
    </r>
    <r>
      <rPr>
        <sz val="16"/>
        <color theme="1"/>
        <rFont val="Angsana New"/>
        <family val="1"/>
      </rPr>
      <t xml:space="preserve">  </t>
    </r>
  </si>
  <si>
    <t>กรณี เช่าคลังสินค้าภายนอก</t>
  </si>
  <si>
    <t>พื้นที่ของคลังสินค้าที่เช่าทั้งหมด</t>
  </si>
  <si>
    <t>ค่าเช่าพื้นที่คลังสินค้าภายนอก</t>
  </si>
  <si>
    <t>ตร.ม</t>
  </si>
  <si>
    <t>บาท/ตรม./ปี</t>
  </si>
  <si>
    <t>ระยะเวลาเฉลี่ยการจัดเก็บสินค้าสําเร็จรูปในคลังสินค้า</t>
  </si>
  <si>
    <t>ILPI6T</t>
  </si>
  <si>
    <t>ระยะเวลาเฉลี่ยที่สินค้าสำเร็จรูปอยู่ในคลังสินค้า โดยเริ่มนับเวลาตั้งแต่สินค้าสำเร็จรูปถูกจัดเก็บในคลังสินค้าจนกระทั่งสินค้าสำเร็จรูปดังกล่าวถูกเบิกออกจากคลังสินค้าเพื่อจัดส่งไปให้กับลูกค้า</t>
  </si>
  <si>
    <t>อัตราความแม่นยําของสินค้าคงคลัง</t>
  </si>
  <si>
    <t>ILPI6R</t>
  </si>
  <si>
    <t>จำนวนสินค้าคงคลัง (วัตถุดิบ สินค้าระหว่างผลิต (WIP) และสินค้าสำเร็จรูป) ที่
ได้มีการบันทึกไว้ ณ สิ้นปีที่ผ่านมา</t>
  </si>
  <si>
    <t>จำนวนสินค้าคงคลัง (วัตถุดิบ สินค้าระหว่างผลิต (WIP) และสินค้าสำเร็จรูป) ที่
ได้จากการนับจริง ณ สิ้นปีที่ผ่านมา</t>
  </si>
  <si>
    <t>รายการ</t>
  </si>
  <si>
    <t xml:space="preserve">ILPI7 การบริหารสินค้าคงคลัง (Inventory Management) </t>
  </si>
  <si>
    <t>สัดส่วนต้นทุนการถือครองสินค้าต่อยอดขาย</t>
  </si>
  <si>
    <t>ILPI7C</t>
  </si>
  <si>
    <t>มูลค่าวัตถุดิบ สินค้าระหว่างผลิต (WIP) และสินค้าสำเร็จรูป</t>
  </si>
  <si>
    <t>ค่าประกันภัยวัตถุดิบ สินค้าระหว่างผลิต (WIP) และสินค้าสำเร็จรูปโดยเฉลี่ย</t>
  </si>
  <si>
    <t>อัตราดอกเบี้ยเงินให้สินเชื่อ (เงินกู้) ที่บริษัทได้รับอนุมัติจากธนาคารพาณิชย์</t>
  </si>
  <si>
    <t>%/ปี</t>
  </si>
  <si>
    <t>ยอดขายรวมของบริษัท</t>
  </si>
  <si>
    <t>ระยะเวลาเฉลี่ยการเก็บสินค้าคงคลังอย่างเพียงพอเพื่อตอบสนองความต้องการของลูกค้า</t>
  </si>
  <si>
    <t>ILPI7T</t>
  </si>
  <si>
    <t>ต้นทุนสินค้าขาย (Cost of Goods Sold; COGS)</t>
  </si>
  <si>
    <t xml:space="preserve">มูลค่าวัตถุดิบ สินค้าระหว่างผลิต และสินค้าสำเร็จรูป </t>
  </si>
  <si>
    <t>อัตราจำนวนสินค้าสำเร็จรูปขาดมือ</t>
  </si>
  <si>
    <t>ILPI7R</t>
  </si>
  <si>
    <t>จำนวน Picking Order (ใบสั่งหยิบสินค้า) ทั้งหมด</t>
  </si>
  <si>
    <t>จำนวนครั้งของการขาดสินค้าสำเร็จรูปในคลังที่ไม่เพียงพอสำหรับการส่งมอบ
ให้แก่ลูกค้า</t>
  </si>
  <si>
    <t>Order/ปี</t>
  </si>
  <si>
    <t xml:space="preserve">ILPI8 การขนส่ง (Transportation) </t>
  </si>
  <si>
    <t xml:space="preserve">สัดส่วนต้นทุนการขนส่งต่อยอดขาย </t>
  </si>
  <si>
    <t>กรณีมีแผนกขนส่งเอง</t>
  </si>
  <si>
    <t>ค่าใช้จ่ายของพนักงานแผนกขนส่ง (เช่น เงินเดือน ค่าแรงงานชั่วคราว ค่าล่วงเวลา)</t>
  </si>
  <si>
    <t>ค่าน้ำมันสำหรับการขนส่งสินค้าทั้งวัตถุดิบและสินค้าสำเร็จรูปโดยเฉลี่ย</t>
  </si>
  <si>
    <t>ต้นทุนค่าบำรุงรักษารถทั้งหมดโดยเฉลี่ย</t>
  </si>
  <si>
    <t>ค่าเสื่อมราคารถขนส่งสินค้า (หากไม่ทราบ ให้ใช้มูลค่ารถขนส่งสินค้า / 5 ปี)</t>
  </si>
  <si>
    <t>ต้นทุนอื่นๆ เช่น ค่าเช่าที่จอดรถ ระบบบริหารจัดการการขนส่งสินค้า</t>
  </si>
  <si>
    <t>กรณีจ้างบริษัทขนส่ง (Outsource)</t>
  </si>
  <si>
    <t>ค่าใช้จ่ายรวมในการขนส่งสินค้าทั้งในกรณีขาเข้าและขาออกโรงงานทั้งหมด (โดยนับเฉพาะการขนส่งระหว่างโรงงานกับท่าเรือหรือสนามบินภายในประเทศเท่านั้น)</t>
  </si>
  <si>
    <t>ระยะเวลาเฉลี่ยการจัดส่งสินค้า</t>
  </si>
  <si>
    <t xml:space="preserve">ILPI8T </t>
  </si>
  <si>
    <t xml:space="preserve">ILPI8C </t>
  </si>
  <si>
    <t>ระยะเวลาตั้งแต่การจัดส่งสินค้าขึ้นรถ และขนส่งสินค้าไปยังสถานที่ของลูกค้ากระทั่งลูกค้าได้รับสินค้า (สำหรับกรณีส่งออกต่างประเทศ นับเฉพาะระยะเวลาในการขนส่งสินค้าจากโรงงานไปยังท่าเรือหรือสนามบินในประเทศเท่านั้น)</t>
  </si>
  <si>
    <t xml:space="preserve">อัตราความสามารถในการจัดส่งสินค้าของแผนกขนส่ง </t>
  </si>
  <si>
    <t>LPI8R</t>
  </si>
  <si>
    <t>แผนกขนส่งมีการส่งมอบสินค้าให้แก่ลูกค้าหลัก เป็นจำนวน</t>
  </si>
  <si>
    <t>แผนกขนส่งมีการส่งมอบสินค้าครบตามจำนวนให้แก่ลูกค้าหลัก เป็นจำนวน</t>
  </si>
  <si>
    <t>แผนกขนส่งมีการส่งมอบสินค้าตรงตามเวลาให้แก่ลูกค้าหลัก เป็นจำนวน</t>
  </si>
  <si>
    <t xml:space="preserve">ILPI9 โลจิสติกส์ย้อนกลับ (Reverse Logistics) </t>
  </si>
  <si>
    <t>สัดส่วนมูลค่าสินค้าที่ถูกตีกลับต่อยอดขาย</t>
  </si>
  <si>
    <t>ILPI9C</t>
  </si>
  <si>
    <t>มูลค่าของสินค้าที่ถูกส่งคืนกลับมายังบริษัท เนื่องจากสินค้ามีตำหนิ ชำรุด หรือไม่
เป็นไปตามมาตรฐาน</t>
  </si>
  <si>
    <t>ระยะเวลาเฉลี่ยการรับสินค้าคืนจากลูกค้า</t>
  </si>
  <si>
    <t>ILPI9T</t>
  </si>
  <si>
    <t>ระยะเวลาที่ใช้ในการรับสินค้าที่ลูกค้าส่งคืน เนื่องจากสินค้ามีปัญหา เช่น มีตำหนิ
ชำรุด หรือไม่เป็นไปตามมาตรฐาน เป็นต้น กลับมาถึงบริษัทจะใช้เวลาประมาณ
(โดยนับเวลาตั้งแต่ลูกค้าได้แจ้งต้องการคืนสินค้า กระทั่งบริษัทได้รับสินค้า)</t>
  </si>
  <si>
    <t>อัตราการถูกตีกลับของสินค้า</t>
  </si>
  <si>
    <t>ILPI9R</t>
  </si>
  <si>
    <t>จำนวนสินค้าที่ได้รับกลับคืน เนื่องจาก สินค้าได้รับความเสียหายระหว่างการส่ง
มอบ ส่งไม่ครบตามจำนวนที่สั่ง หรือไม่เป็นไปตามข้อกำหนด</t>
  </si>
  <si>
    <t>จำนวนสินค้าที่มีการส่งมอบทั้งหมด</t>
  </si>
  <si>
    <t>เปรียบเทียบอุตสาหกรรมประเภท "อื่นๆ"</t>
  </si>
  <si>
    <t>หน่วย ตัน/เดือน</t>
  </si>
  <si>
    <t>ตัน หน่วยนับ/ปี</t>
  </si>
  <si>
    <t>ดี</t>
  </si>
  <si>
    <t>ด้อย</t>
  </si>
  <si>
    <t>ค่อนข้างดี</t>
  </si>
  <si>
    <t>ปานกลาง</t>
  </si>
  <si>
    <t>ดีมาก</t>
  </si>
  <si>
    <t>0.18-0.00</t>
  </si>
  <si>
    <t>0.57-0.19</t>
  </si>
  <si>
    <t>1.42-0.58</t>
  </si>
  <si>
    <t>3.85-1.43</t>
  </si>
  <si>
    <t>&gt; 3.85</t>
  </si>
  <si>
    <t>0.11-0.00</t>
  </si>
  <si>
    <t>0.24-0.12</t>
  </si>
  <si>
    <t>0.7-0.25</t>
  </si>
  <si>
    <t>2.21-0.71</t>
  </si>
  <si>
    <t>&gt; 2.21</t>
  </si>
  <si>
    <t>0.08-0.00</t>
  </si>
  <si>
    <t>0.29-0.09</t>
  </si>
  <si>
    <t>1.3-0.30</t>
  </si>
  <si>
    <t>2.85-1.31</t>
  </si>
  <si>
    <t>&gt; 2.85</t>
  </si>
  <si>
    <t>0.56-0.19</t>
  </si>
  <si>
    <t>1.22-0.57</t>
  </si>
  <si>
    <t>3.48-1.23</t>
  </si>
  <si>
    <t>&gt; 3.48</t>
  </si>
  <si>
    <t>0.06-0.00</t>
  </si>
  <si>
    <t>0.25-0.07</t>
  </si>
  <si>
    <t>0.47-0.26</t>
  </si>
  <si>
    <t>1.19-0.48</t>
  </si>
  <si>
    <t>&gt; 1.19</t>
  </si>
  <si>
    <t>0.4-0.0</t>
  </si>
  <si>
    <t>1.02-0.41</t>
  </si>
  <si>
    <t>2.8-1.03</t>
  </si>
  <si>
    <t>7.97-2.81</t>
  </si>
  <si>
    <t>&gt; 7.97</t>
  </si>
  <si>
    <t>0.38-0.00</t>
  </si>
  <si>
    <t>0.7-0.39</t>
  </si>
  <si>
    <t>1.16-0.71</t>
  </si>
  <si>
    <t>1.95-1.17</t>
  </si>
  <si>
    <t>&gt; 1.95</t>
  </si>
  <si>
    <t>0.73-0.00</t>
  </si>
  <si>
    <t>2.06-0.71</t>
  </si>
  <si>
    <t>4.82-2.07</t>
  </si>
  <si>
    <t>11.47-4.83</t>
  </si>
  <si>
    <t>&gt; 11.48</t>
  </si>
  <si>
    <t>0.02-0.00</t>
  </si>
  <si>
    <t>0.09-0.03</t>
  </si>
  <si>
    <t>0.24-0.10</t>
  </si>
  <si>
    <t>0.74-0.25</t>
  </si>
  <si>
    <t>&gt; 0.74</t>
  </si>
  <si>
    <t>15.97-7.01</t>
  </si>
  <si>
    <t>7-0</t>
  </si>
  <si>
    <t>30-15.98</t>
  </si>
  <si>
    <t>70-30.01</t>
  </si>
  <si>
    <t>&gt; 70</t>
  </si>
  <si>
    <t>1-0</t>
  </si>
  <si>
    <t>2.00-1.01</t>
  </si>
  <si>
    <t>3.00-2.01</t>
  </si>
  <si>
    <t>4.00-3.01</t>
  </si>
  <si>
    <t>&gt; 4.00</t>
  </si>
  <si>
    <t>15 - 0</t>
  </si>
  <si>
    <t>27-15.01</t>
  </si>
  <si>
    <t>39.19-27.01</t>
  </si>
  <si>
    <t>63.00-39.20</t>
  </si>
  <si>
    <t>&gt; 63</t>
  </si>
  <si>
    <t>5-0</t>
  </si>
  <si>
    <t>10.8-5.01</t>
  </si>
  <si>
    <t>20-20.81</t>
  </si>
  <si>
    <t>34-20.01</t>
  </si>
  <si>
    <t>&gt; 34</t>
  </si>
  <si>
    <t>15.31-0</t>
  </si>
  <si>
    <t>33-15.32</t>
  </si>
  <si>
    <t>54-33.01</t>
  </si>
  <si>
    <t>97-54.01</t>
  </si>
  <si>
    <t>&gt; 97</t>
  </si>
  <si>
    <t>0.81-0</t>
  </si>
  <si>
    <t>2.8-0.82</t>
  </si>
  <si>
    <t>28.01-2.81</t>
  </si>
  <si>
    <t>50-28.02</t>
  </si>
  <si>
    <t>&gt;50</t>
  </si>
  <si>
    <t>&gt;3</t>
  </si>
  <si>
    <t>1.36-0</t>
  </si>
  <si>
    <t>3-1.37</t>
  </si>
  <si>
    <t>7.9-3.01</t>
  </si>
  <si>
    <t>18-7.91</t>
  </si>
  <si>
    <t>&gt;18</t>
  </si>
  <si>
    <t>91.16-95.44</t>
  </si>
  <si>
    <t>&gt; 95.45</t>
  </si>
  <si>
    <t>86.05-91.15</t>
  </si>
  <si>
    <t>75.68-86.04</t>
  </si>
  <si>
    <t>&lt;75.67</t>
  </si>
  <si>
    <t>&gt;90.29</t>
  </si>
  <si>
    <t>85.38-90.28</t>
  </si>
  <si>
    <t>80.53-85.37</t>
  </si>
  <si>
    <t>75.15-80.52</t>
  </si>
  <si>
    <t>&lt;75.14</t>
  </si>
  <si>
    <t>&gt;99.1</t>
  </si>
  <si>
    <t>97.88-99.09</t>
  </si>
  <si>
    <t>95.02-97.87</t>
  </si>
  <si>
    <t>90.83-95.01</t>
  </si>
  <si>
    <t>&lt;90.83</t>
  </si>
  <si>
    <t>&gt;91.07</t>
  </si>
  <si>
    <t>85.14-91.06</t>
  </si>
  <si>
    <t>79.9-85.13</t>
  </si>
  <si>
    <t>73.44-79.89</t>
  </si>
  <si>
    <t>&lt;73.44</t>
  </si>
  <si>
    <t>0.44-0.00</t>
  </si>
  <si>
    <t>0.83-0.45</t>
  </si>
  <si>
    <t>2.00-0.84</t>
  </si>
  <si>
    <t>5.00-2.01</t>
  </si>
  <si>
    <t>&gt;5</t>
  </si>
  <si>
    <t>&gt; 97.06</t>
  </si>
  <si>
    <t>94.67-97.06</t>
  </si>
  <si>
    <t>90.88-94.68</t>
  </si>
  <si>
    <t>80.89-90.87</t>
  </si>
  <si>
    <t>&lt; 80.89</t>
  </si>
  <si>
    <t>1.16-0.00</t>
  </si>
  <si>
    <t>2.08-1.17</t>
  </si>
  <si>
    <t>2.91-2.09</t>
  </si>
  <si>
    <t>3.95-2.92</t>
  </si>
  <si>
    <t>&gt; 3.95</t>
  </si>
  <si>
    <t>&gt; 93.13</t>
  </si>
  <si>
    <t>89 - 93.12</t>
  </si>
  <si>
    <t>86.44-88.99</t>
  </si>
  <si>
    <t>81.57-86.43</t>
  </si>
  <si>
    <t>&lt; 81.57</t>
  </si>
  <si>
    <t>0.3 - 0.00</t>
  </si>
  <si>
    <t>0.85 - 0.31</t>
  </si>
  <si>
    <t>1.56-0.86</t>
  </si>
  <si>
    <t>4-1.57</t>
  </si>
  <si>
    <t>&gt; 4</t>
  </si>
  <si>
    <t>ตันหน่วยนับ/ปี</t>
  </si>
  <si>
    <t>ต้นทุนค่าขนส่ง ILPI8 C</t>
  </si>
  <si>
    <t>ต้นทุนการถือครองสินค้าคงคลัง ILPI 7C</t>
  </si>
  <si>
    <t>ต้นทุนบริหารจัดการคลังสินค้า ILPI6C</t>
  </si>
  <si>
    <t>ILPI 1C</t>
  </si>
  <si>
    <t>ILPI 1C%</t>
  </si>
  <si>
    <t>ILPI 2C</t>
  </si>
  <si>
    <t>ILPI 2C%</t>
  </si>
  <si>
    <t>ILPI 3C</t>
  </si>
  <si>
    <t>ILPI 3C%</t>
  </si>
  <si>
    <t>ILPI 4C</t>
  </si>
  <si>
    <t>ILPI 4C%</t>
  </si>
  <si>
    <t>ILPI 5 C</t>
  </si>
  <si>
    <t>ILPI 5 C%</t>
  </si>
  <si>
    <t>ILPI 9C</t>
  </si>
  <si>
    <t>ILPI 9C%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</si>
</sst>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_(* #,##0.00_);_(* \(#,##0.00\);_(* &quot;-&quot;??_);_(@_)"/>
    <numFmt numFmtId="188" formatCode="_(* #,##0.0_);_(* \(#,##0.0\);_(* &quot;-&quot;??_);_(@_)"/>
    <numFmt numFmtId="189" formatCode="_(* #,##0_);_(* \(#,##0\);_(* &quot;-&quot;??_);_(@_)"/>
    <numFmt numFmtId="190" formatCode="0.000%"/>
    <numFmt numFmtId="191" formatCode="_(* #,##0.000_);_(* \(#,##0.000\);_(* &quot;-&quot;??_);_(@_)"/>
    <numFmt numFmtId="192" formatCode="0.0000%"/>
  </numFmts>
  <fonts count="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0"/>
      <name val="Angsana New"/>
      <family val="1"/>
    </font>
    <font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189" fontId="4" fillId="4" borderId="0" xfId="1" applyNumberFormat="1" applyFont="1" applyFill="1" applyBorder="1" applyAlignment="1" applyProtection="1">
      <alignment horizontal="center"/>
      <protection locked="0"/>
    </xf>
    <xf numFmtId="187" fontId="4" fillId="4" borderId="0" xfId="1" applyFont="1" applyFill="1" applyBorder="1" applyAlignment="1" applyProtection="1">
      <alignment horizontal="center"/>
      <protection locked="0"/>
    </xf>
    <xf numFmtId="189" fontId="4" fillId="4" borderId="6" xfId="1" applyNumberFormat="1" applyFont="1" applyFill="1" applyBorder="1" applyAlignment="1" applyProtection="1">
      <alignment horizontal="center"/>
      <protection locked="0"/>
    </xf>
    <xf numFmtId="187" fontId="4" fillId="4" borderId="8" xfId="1" applyFont="1" applyFill="1" applyBorder="1" applyAlignment="1" applyProtection="1">
      <alignment horizontal="center"/>
      <protection locked="0"/>
    </xf>
    <xf numFmtId="187" fontId="4" fillId="4" borderId="9" xfId="1" applyFont="1" applyFill="1" applyBorder="1" applyAlignment="1" applyProtection="1">
      <alignment horizontal="center"/>
      <protection locked="0"/>
    </xf>
    <xf numFmtId="189" fontId="4" fillId="4" borderId="4" xfId="1" applyNumberFormat="1" applyFont="1" applyFill="1" applyBorder="1" applyAlignment="1" applyProtection="1">
      <alignment horizontal="center"/>
      <protection locked="0"/>
    </xf>
    <xf numFmtId="189" fontId="4" fillId="4" borderId="5" xfId="1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right" vertical="center"/>
      <protection locked="0"/>
    </xf>
    <xf numFmtId="0" fontId="4" fillId="4" borderId="9" xfId="0" applyFont="1" applyFill="1" applyBorder="1" applyAlignment="1" applyProtection="1">
      <alignment horizontal="right" vertical="center"/>
      <protection locked="0"/>
    </xf>
    <xf numFmtId="0" fontId="4" fillId="4" borderId="6" xfId="0" applyFont="1" applyFill="1" applyBorder="1" applyAlignment="1" applyProtection="1">
      <alignment horizontal="right" vertical="top"/>
      <protection locked="0"/>
    </xf>
    <xf numFmtId="0" fontId="4" fillId="4" borderId="9" xfId="0" applyFont="1" applyFill="1" applyBorder="1" applyAlignment="1" applyProtection="1">
      <alignment horizontal="right" vertical="top"/>
      <protection locked="0"/>
    </xf>
    <xf numFmtId="0" fontId="4" fillId="5" borderId="9" xfId="0" applyFont="1" applyFill="1" applyBorder="1" applyAlignment="1" applyProtection="1">
      <alignment horizontal="right" vertical="top"/>
      <protection locked="0"/>
    </xf>
    <xf numFmtId="187" fontId="4" fillId="5" borderId="8" xfId="1" applyFont="1" applyFill="1" applyBorder="1" applyAlignment="1" applyProtection="1">
      <alignment horizontal="center"/>
      <protection locked="0"/>
    </xf>
    <xf numFmtId="187" fontId="4" fillId="5" borderId="9" xfId="1" applyFont="1" applyFill="1" applyBorder="1" applyAlignment="1" applyProtection="1">
      <alignment horizontal="center"/>
      <protection locked="0"/>
    </xf>
    <xf numFmtId="189" fontId="4" fillId="5" borderId="8" xfId="1" applyNumberFormat="1" applyFont="1" applyFill="1" applyBorder="1" applyAlignment="1" applyProtection="1">
      <alignment horizontal="right" vertical="top"/>
      <protection locked="0"/>
    </xf>
    <xf numFmtId="189" fontId="4" fillId="5" borderId="9" xfId="1" applyNumberFormat="1" applyFont="1" applyFill="1" applyBorder="1" applyAlignment="1" applyProtection="1">
      <alignment horizontal="right" vertical="top"/>
      <protection locked="0"/>
    </xf>
    <xf numFmtId="187" fontId="4" fillId="5" borderId="8" xfId="1" applyFont="1" applyFill="1" applyBorder="1" applyAlignment="1" applyProtection="1">
      <alignment horizontal="center" vertical="top"/>
      <protection locked="0"/>
    </xf>
    <xf numFmtId="0" fontId="4" fillId="5" borderId="9" xfId="0" applyFont="1" applyFill="1" applyBorder="1" applyAlignment="1" applyProtection="1">
      <alignment horizontal="center"/>
      <protection locked="0"/>
    </xf>
    <xf numFmtId="189" fontId="4" fillId="5" borderId="9" xfId="1" applyNumberFormat="1" applyFont="1" applyFill="1" applyBorder="1" applyAlignment="1" applyProtection="1">
      <alignment horizontal="right"/>
      <protection locked="0"/>
    </xf>
    <xf numFmtId="187" fontId="4" fillId="5" borderId="8" xfId="1" applyFont="1" applyFill="1" applyBorder="1" applyAlignment="1" applyProtection="1">
      <alignment horizontal="right"/>
      <protection locked="0"/>
    </xf>
    <xf numFmtId="187" fontId="4" fillId="5" borderId="8" xfId="1" applyFont="1" applyFill="1" applyBorder="1" applyAlignment="1" applyProtection="1">
      <alignment horizontal="right" vertical="top"/>
      <protection locked="0"/>
    </xf>
    <xf numFmtId="187" fontId="4" fillId="5" borderId="9" xfId="1" applyFont="1" applyFill="1" applyBorder="1" applyAlignment="1" applyProtection="1">
      <alignment horizontal="right"/>
      <protection locked="0"/>
    </xf>
    <xf numFmtId="0" fontId="4" fillId="5" borderId="8" xfId="0" applyFont="1" applyFill="1" applyBorder="1" applyAlignment="1" applyProtection="1">
      <alignment horizontal="right" vertical="top"/>
      <protection locked="0"/>
    </xf>
    <xf numFmtId="187" fontId="4" fillId="2" borderId="8" xfId="1" applyFont="1" applyFill="1" applyBorder="1" applyAlignment="1" applyProtection="1">
      <protection locked="0"/>
    </xf>
    <xf numFmtId="9" fontId="4" fillId="2" borderId="8" xfId="2" applyFont="1" applyFill="1" applyBorder="1" applyAlignment="1" applyProtection="1">
      <protection locked="0"/>
    </xf>
    <xf numFmtId="187" fontId="4" fillId="2" borderId="9" xfId="1" applyFont="1" applyFill="1" applyBorder="1" applyAlignment="1" applyProtection="1">
      <protection locked="0"/>
    </xf>
    <xf numFmtId="187" fontId="4" fillId="2" borderId="8" xfId="1" applyFont="1" applyFill="1" applyBorder="1" applyAlignment="1" applyProtection="1">
      <alignment horizontal="center"/>
      <protection locked="0"/>
    </xf>
    <xf numFmtId="187" fontId="4" fillId="2" borderId="9" xfId="1" applyFont="1" applyFill="1" applyBorder="1" applyAlignment="1" applyProtection="1">
      <alignment horizontal="center"/>
      <protection locked="0"/>
    </xf>
    <xf numFmtId="189" fontId="4" fillId="2" borderId="8" xfId="1" applyNumberFormat="1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Alignment="1" applyProtection="1">
      <alignment horizontal="right"/>
      <protection locked="0"/>
    </xf>
    <xf numFmtId="4" fontId="4" fillId="2" borderId="8" xfId="0" applyNumberFormat="1" applyFont="1" applyFill="1" applyBorder="1" applyAlignment="1" applyProtection="1">
      <alignment horizontal="right"/>
      <protection locked="0"/>
    </xf>
    <xf numFmtId="4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right" vertical="top"/>
      <protection locked="0"/>
    </xf>
    <xf numFmtId="3" fontId="4" fillId="2" borderId="8" xfId="0" applyNumberFormat="1" applyFont="1" applyFill="1" applyBorder="1" applyAlignment="1" applyProtection="1">
      <alignment horizontal="right"/>
      <protection locked="0"/>
    </xf>
    <xf numFmtId="3" fontId="4" fillId="2" borderId="9" xfId="0" applyNumberFormat="1" applyFont="1" applyFill="1" applyBorder="1" applyAlignment="1" applyProtection="1">
      <alignment horizontal="right"/>
      <protection locked="0"/>
    </xf>
    <xf numFmtId="187" fontId="4" fillId="2" borderId="8" xfId="1" applyFont="1" applyFill="1" applyBorder="1" applyAlignment="1" applyProtection="1">
      <alignment horizontal="center" vertical="top"/>
      <protection locked="0"/>
    </xf>
    <xf numFmtId="188" fontId="4" fillId="2" borderId="9" xfId="1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right" vertical="top"/>
      <protection locked="0"/>
    </xf>
    <xf numFmtId="3" fontId="4" fillId="2" borderId="9" xfId="0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/>
    <xf numFmtId="191" fontId="4" fillId="5" borderId="8" xfId="1" applyNumberFormat="1" applyFont="1" applyFill="1" applyBorder="1" applyAlignment="1" applyProtection="1">
      <alignment horizontal="right"/>
      <protection locked="0"/>
    </xf>
    <xf numFmtId="0" fontId="4" fillId="6" borderId="9" xfId="0" applyFont="1" applyFill="1" applyBorder="1" applyAlignment="1" applyProtection="1">
      <alignment horizontal="right" vertical="center"/>
    </xf>
    <xf numFmtId="0" fontId="4" fillId="6" borderId="9" xfId="0" applyFont="1" applyFill="1" applyBorder="1" applyAlignment="1" applyProtection="1">
      <alignment horizontal="right" vertical="top"/>
    </xf>
    <xf numFmtId="0" fontId="5" fillId="6" borderId="9" xfId="0" applyFont="1" applyFill="1" applyBorder="1" applyAlignment="1" applyProtection="1">
      <alignment horizontal="center" vertical="center"/>
    </xf>
    <xf numFmtId="0" fontId="5" fillId="6" borderId="9" xfId="0" applyFont="1" applyFill="1" applyBorder="1" applyAlignment="1" applyProtection="1">
      <alignment horizontal="center" vertical="top"/>
    </xf>
    <xf numFmtId="0" fontId="4" fillId="6" borderId="9" xfId="0" applyFont="1" applyFill="1" applyBorder="1" applyAlignment="1" applyProtection="1">
      <alignment horizontal="center" vertical="center"/>
    </xf>
    <xf numFmtId="0" fontId="4" fillId="6" borderId="9" xfId="0" applyFont="1" applyFill="1" applyBorder="1" applyAlignment="1" applyProtection="1">
      <alignment horizontal="center" vertical="top"/>
    </xf>
    <xf numFmtId="0" fontId="6" fillId="3" borderId="1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top" wrapText="1"/>
    </xf>
    <xf numFmtId="0" fontId="4" fillId="0" borderId="8" xfId="0" applyFont="1" applyBorder="1" applyProtection="1"/>
    <xf numFmtId="0" fontId="4" fillId="0" borderId="9" xfId="0" applyFont="1" applyBorder="1" applyProtection="1"/>
    <xf numFmtId="0" fontId="5" fillId="0" borderId="7" xfId="0" applyFont="1" applyBorder="1" applyProtection="1"/>
    <xf numFmtId="0" fontId="4" fillId="0" borderId="9" xfId="0" applyFont="1" applyBorder="1" applyAlignment="1" applyProtection="1">
      <alignment wrapText="1"/>
    </xf>
    <xf numFmtId="0" fontId="5" fillId="0" borderId="7" xfId="0" applyFont="1" applyBorder="1" applyAlignment="1" applyProtection="1">
      <alignment vertical="top"/>
    </xf>
    <xf numFmtId="0" fontId="4" fillId="0" borderId="8" xfId="0" applyFont="1" applyBorder="1" applyAlignment="1" applyProtection="1">
      <alignment wrapText="1"/>
    </xf>
    <xf numFmtId="0" fontId="5" fillId="0" borderId="8" xfId="0" applyFont="1" applyBorder="1" applyProtection="1"/>
    <xf numFmtId="0" fontId="5" fillId="0" borderId="2" xfId="0" applyFont="1" applyBorder="1" applyAlignment="1" applyProtection="1">
      <alignment vertical="top"/>
    </xf>
    <xf numFmtId="0" fontId="4" fillId="0" borderId="4" xfId="0" applyFont="1" applyBorder="1" applyProtection="1"/>
    <xf numFmtId="0" fontId="4" fillId="0" borderId="4" xfId="0" applyFont="1" applyBorder="1" applyAlignment="1" applyProtection="1">
      <alignment vertical="top" wrapText="1"/>
    </xf>
    <xf numFmtId="0" fontId="4" fillId="0" borderId="5" xfId="0" applyFont="1" applyBorder="1" applyProtection="1"/>
    <xf numFmtId="0" fontId="4" fillId="0" borderId="9" xfId="0" applyFont="1" applyBorder="1" applyAlignment="1" applyProtection="1">
      <alignment vertical="top" wrapText="1"/>
    </xf>
    <xf numFmtId="0" fontId="4" fillId="0" borderId="8" xfId="0" applyFont="1" applyBorder="1" applyAlignment="1" applyProtection="1">
      <alignment vertical="top" wrapText="1"/>
    </xf>
    <xf numFmtId="0" fontId="5" fillId="0" borderId="8" xfId="0" applyFont="1" applyBorder="1" applyAlignment="1" applyProtection="1">
      <alignment vertical="top"/>
    </xf>
    <xf numFmtId="0" fontId="4" fillId="6" borderId="9" xfId="0" applyFont="1" applyFill="1" applyBorder="1" applyProtection="1"/>
    <xf numFmtId="0" fontId="5" fillId="0" borderId="4" xfId="0" applyFont="1" applyBorder="1" applyProtection="1"/>
    <xf numFmtId="0" fontId="4" fillId="6" borderId="4" xfId="0" applyFont="1" applyFill="1" applyBorder="1" applyAlignment="1" applyProtection="1">
      <alignment wrapText="1"/>
    </xf>
    <xf numFmtId="0" fontId="4" fillId="0" borderId="7" xfId="0" applyFont="1" applyBorder="1" applyProtection="1"/>
    <xf numFmtId="0" fontId="4" fillId="0" borderId="0" xfId="0" applyFont="1" applyProtection="1"/>
    <xf numFmtId="0" fontId="4" fillId="6" borderId="7" xfId="0" applyFont="1" applyFill="1" applyBorder="1" applyAlignment="1" applyProtection="1">
      <alignment vertical="top"/>
    </xf>
    <xf numFmtId="0" fontId="5" fillId="6" borderId="7" xfId="0" applyFont="1" applyFill="1" applyBorder="1" applyAlignment="1" applyProtection="1">
      <alignment horizontal="center" vertical="top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8" xfId="0" applyFont="1" applyFill="1" applyBorder="1" applyAlignment="1" applyProtection="1">
      <alignment horizontal="right"/>
    </xf>
    <xf numFmtId="0" fontId="4" fillId="6" borderId="9" xfId="0" applyFont="1" applyFill="1" applyBorder="1" applyAlignment="1" applyProtection="1">
      <alignment horizontal="right"/>
    </xf>
    <xf numFmtId="0" fontId="4" fillId="6" borderId="7" xfId="0" applyFont="1" applyFill="1" applyBorder="1" applyAlignment="1" applyProtection="1">
      <alignment horizontal="right"/>
    </xf>
    <xf numFmtId="0" fontId="5" fillId="6" borderId="7" xfId="0" applyFont="1" applyFill="1" applyBorder="1" applyAlignment="1" applyProtection="1">
      <alignment horizontal="center"/>
    </xf>
    <xf numFmtId="0" fontId="5" fillId="6" borderId="2" xfId="0" applyFont="1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vertical="center"/>
    </xf>
    <xf numFmtId="0" fontId="0" fillId="6" borderId="10" xfId="0" applyFill="1" applyBorder="1" applyAlignment="1" applyProtection="1">
      <alignment vertical="center"/>
    </xf>
    <xf numFmtId="0" fontId="4" fillId="6" borderId="7" xfId="0" applyFont="1" applyFill="1" applyBorder="1" applyProtection="1"/>
    <xf numFmtId="0" fontId="4" fillId="6" borderId="8" xfId="0" applyFont="1" applyFill="1" applyBorder="1" applyProtection="1"/>
    <xf numFmtId="0" fontId="4" fillId="6" borderId="8" xfId="0" applyFont="1" applyFill="1" applyBorder="1" applyAlignment="1" applyProtection="1">
      <alignment horizontal="right" vertical="center"/>
    </xf>
    <xf numFmtId="0" fontId="4" fillId="6" borderId="8" xfId="0" applyFont="1" applyFill="1" applyBorder="1" applyAlignment="1" applyProtection="1">
      <alignment horizontal="right" vertical="top"/>
    </xf>
    <xf numFmtId="0" fontId="4" fillId="6" borderId="7" xfId="0" applyFont="1" applyFill="1" applyBorder="1" applyAlignment="1" applyProtection="1">
      <alignment horizontal="center"/>
    </xf>
    <xf numFmtId="0" fontId="5" fillId="6" borderId="7" xfId="0" applyFont="1" applyFill="1" applyBorder="1" applyAlignment="1" applyProtection="1">
      <alignment horizontal="center" vertical="center"/>
    </xf>
    <xf numFmtId="0" fontId="4" fillId="6" borderId="8" xfId="0" applyFont="1" applyFill="1" applyBorder="1" applyAlignment="1" applyProtection="1">
      <alignment horizontal="center"/>
    </xf>
    <xf numFmtId="0" fontId="5" fillId="6" borderId="8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/>
    </xf>
    <xf numFmtId="0" fontId="4" fillId="6" borderId="3" xfId="0" applyFont="1" applyFill="1" applyBorder="1" applyProtection="1"/>
    <xf numFmtId="0" fontId="4" fillId="6" borderId="0" xfId="0" applyFont="1" applyFill="1" applyBorder="1" applyProtection="1"/>
    <xf numFmtId="0" fontId="4" fillId="6" borderId="0" xfId="0" applyFont="1" applyFill="1" applyBorder="1" applyAlignment="1" applyProtection="1">
      <alignment horizontal="right"/>
    </xf>
    <xf numFmtId="0" fontId="4" fillId="6" borderId="0" xfId="0" applyFont="1" applyFill="1" applyBorder="1" applyAlignment="1" applyProtection="1">
      <alignment horizontal="right" vertical="top"/>
    </xf>
    <xf numFmtId="0" fontId="4" fillId="6" borderId="6" xfId="0" applyFont="1" applyFill="1" applyBorder="1" applyAlignment="1" applyProtection="1">
      <alignment horizontal="right" vertical="top"/>
    </xf>
    <xf numFmtId="0" fontId="4" fillId="6" borderId="0" xfId="0" applyFont="1" applyFill="1" applyProtection="1"/>
    <xf numFmtId="0" fontId="4" fillId="6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3" xfId="0" applyFont="1" applyBorder="1" applyAlignment="1" applyProtection="1">
      <alignment horizontal="center" vertical="top"/>
    </xf>
    <xf numFmtId="0" fontId="5" fillId="0" borderId="7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 vertical="top"/>
    </xf>
    <xf numFmtId="0" fontId="5" fillId="0" borderId="3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 vertical="top"/>
    </xf>
    <xf numFmtId="187" fontId="4" fillId="0" borderId="8" xfId="1" applyFont="1" applyBorder="1" applyAlignment="1" applyProtection="1">
      <alignment horizontal="right"/>
    </xf>
    <xf numFmtId="0" fontId="4" fillId="0" borderId="8" xfId="0" applyFont="1" applyBorder="1" applyAlignment="1" applyProtection="1">
      <alignment horizontal="center"/>
    </xf>
    <xf numFmtId="0" fontId="4" fillId="6" borderId="8" xfId="0" applyFont="1" applyFill="1" applyBorder="1" applyAlignment="1" applyProtection="1">
      <alignment wrapText="1"/>
    </xf>
    <xf numFmtId="0" fontId="7" fillId="0" borderId="0" xfId="0" applyFont="1"/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wrapText="1"/>
    </xf>
    <xf numFmtId="4" fontId="4" fillId="0" borderId="0" xfId="0" applyNumberFormat="1" applyFont="1" applyAlignment="1" applyProtection="1">
      <alignment wrapText="1"/>
      <protection locked="0"/>
    </xf>
    <xf numFmtId="43" fontId="4" fillId="0" borderId="0" xfId="0" applyNumberFormat="1" applyFont="1" applyAlignment="1" applyProtection="1">
      <alignment wrapText="1"/>
      <protection locked="0"/>
    </xf>
    <xf numFmtId="43" fontId="4" fillId="0" borderId="0" xfId="2" applyNumberFormat="1" applyFont="1" applyAlignment="1" applyProtection="1">
      <alignment wrapText="1"/>
      <protection locked="0"/>
    </xf>
    <xf numFmtId="10" fontId="4" fillId="0" borderId="0" xfId="2" applyNumberFormat="1" applyFont="1" applyProtection="1">
      <protection locked="0"/>
    </xf>
    <xf numFmtId="10" fontId="4" fillId="0" borderId="0" xfId="2" applyNumberFormat="1" applyFont="1" applyAlignment="1" applyProtection="1">
      <alignment vertical="top"/>
      <protection locked="0"/>
    </xf>
    <xf numFmtId="187" fontId="4" fillId="0" borderId="0" xfId="0" applyNumberFormat="1" applyFont="1" applyAlignment="1" applyProtection="1">
      <alignment wrapText="1"/>
      <protection locked="0"/>
    </xf>
    <xf numFmtId="190" fontId="4" fillId="0" borderId="0" xfId="2" applyNumberFormat="1" applyFont="1" applyProtection="1">
      <protection locked="0"/>
    </xf>
    <xf numFmtId="10" fontId="5" fillId="6" borderId="8" xfId="2" applyNumberFormat="1" applyFont="1" applyFill="1" applyBorder="1" applyAlignment="1" applyProtection="1">
      <alignment horizontal="center" vertical="center"/>
    </xf>
    <xf numFmtId="10" fontId="2" fillId="6" borderId="8" xfId="2" applyNumberFormat="1" applyFont="1" applyFill="1" applyBorder="1" applyAlignment="1" applyProtection="1">
      <alignment horizontal="center" vertical="center"/>
    </xf>
    <xf numFmtId="10" fontId="2" fillId="6" borderId="9" xfId="2" applyNumberFormat="1" applyFont="1" applyFill="1" applyBorder="1" applyAlignment="1" applyProtection="1">
      <alignment horizontal="center" vertical="center"/>
    </xf>
    <xf numFmtId="10" fontId="5" fillId="6" borderId="8" xfId="0" applyNumberFormat="1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5" fillId="6" borderId="7" xfId="0" applyFont="1" applyFill="1" applyBorder="1" applyAlignment="1" applyProtection="1">
      <alignment horizontal="center" vertical="center"/>
    </xf>
    <xf numFmtId="0" fontId="2" fillId="6" borderId="8" xfId="0" applyFont="1" applyFill="1" applyBorder="1" applyAlignment="1" applyProtection="1">
      <alignment horizontal="center" vertical="center"/>
    </xf>
    <xf numFmtId="10" fontId="5" fillId="6" borderId="7" xfId="2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vertical="top" wrapText="1"/>
    </xf>
    <xf numFmtId="0" fontId="0" fillId="0" borderId="8" xfId="0" applyBorder="1" applyAlignment="1" applyProtection="1">
      <alignment vertical="top"/>
    </xf>
    <xf numFmtId="0" fontId="0" fillId="0" borderId="8" xfId="0" applyBorder="1" applyAlignment="1" applyProtection="1"/>
    <xf numFmtId="0" fontId="0" fillId="0" borderId="9" xfId="0" applyBorder="1" applyAlignment="1" applyProtection="1"/>
    <xf numFmtId="190" fontId="5" fillId="6" borderId="7" xfId="2" applyNumberFormat="1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0" fontId="5" fillId="6" borderId="1" xfId="0" applyNumberFormat="1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0" fillId="6" borderId="8" xfId="0" applyFill="1" applyBorder="1" applyAlignment="1" applyProtection="1">
      <alignment horizontal="center" vertical="center"/>
    </xf>
    <xf numFmtId="0" fontId="0" fillId="6" borderId="9" xfId="0" applyFill="1" applyBorder="1" applyAlignment="1" applyProtection="1">
      <alignment horizontal="center" vertical="center"/>
    </xf>
    <xf numFmtId="0" fontId="5" fillId="6" borderId="5" xfId="0" applyFont="1" applyFill="1" applyBorder="1" applyAlignment="1" applyProtection="1">
      <alignment horizontal="center" vertical="center"/>
    </xf>
    <xf numFmtId="0" fontId="5" fillId="6" borderId="6" xfId="0" applyFont="1" applyFill="1" applyBorder="1" applyAlignment="1" applyProtection="1">
      <alignment horizontal="center" vertical="center"/>
    </xf>
    <xf numFmtId="0" fontId="5" fillId="6" borderId="11" xfId="0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49" fontId="5" fillId="6" borderId="7" xfId="0" applyNumberFormat="1" applyFont="1" applyFill="1" applyBorder="1" applyAlignment="1" applyProtection="1">
      <alignment horizontal="center" vertical="center"/>
    </xf>
    <xf numFmtId="49" fontId="2" fillId="6" borderId="9" xfId="0" applyNumberFormat="1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0" borderId="9" xfId="0" applyFont="1" applyBorder="1" applyAlignment="1" applyProtection="1"/>
    <xf numFmtId="0" fontId="6" fillId="3" borderId="4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4" fillId="6" borderId="7" xfId="0" applyFont="1" applyFill="1" applyBorder="1" applyAlignment="1" applyProtection="1">
      <alignment vertical="center"/>
    </xf>
    <xf numFmtId="0" fontId="0" fillId="6" borderId="8" xfId="0" applyFill="1" applyBorder="1" applyAlignment="1" applyProtection="1">
      <alignment vertical="center"/>
    </xf>
    <xf numFmtId="0" fontId="0" fillId="6" borderId="9" xfId="0" applyFill="1" applyBorder="1" applyAlignment="1" applyProtection="1">
      <alignment vertical="center"/>
    </xf>
    <xf numFmtId="10" fontId="4" fillId="6" borderId="8" xfId="2" applyNumberFormat="1" applyFont="1" applyFill="1" applyBorder="1" applyAlignment="1" applyProtection="1">
      <alignment horizontal="center" vertical="center"/>
    </xf>
    <xf numFmtId="10" fontId="0" fillId="6" borderId="8" xfId="2" applyNumberFormat="1" applyFont="1" applyFill="1" applyBorder="1" applyAlignment="1" applyProtection="1">
      <alignment horizontal="center" vertical="center"/>
    </xf>
    <xf numFmtId="10" fontId="0" fillId="6" borderId="9" xfId="2" applyNumberFormat="1" applyFont="1" applyFill="1" applyBorder="1" applyAlignment="1" applyProtection="1">
      <alignment horizontal="center" vertical="center"/>
    </xf>
    <xf numFmtId="190" fontId="4" fillId="6" borderId="8" xfId="2" applyNumberFormat="1" applyFont="1" applyFill="1" applyBorder="1" applyAlignment="1" applyProtection="1">
      <alignment horizontal="center" vertical="center"/>
    </xf>
    <xf numFmtId="190" fontId="0" fillId="6" borderId="9" xfId="2" applyNumberFormat="1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vertical="top"/>
    </xf>
    <xf numFmtId="0" fontId="4" fillId="6" borderId="7" xfId="0" applyFont="1" applyFill="1" applyBorder="1" applyAlignment="1" applyProtection="1">
      <alignment horizontal="center" vertical="center"/>
    </xf>
    <xf numFmtId="10" fontId="5" fillId="6" borderId="8" xfId="0" applyNumberFormat="1" applyFont="1" applyFill="1" applyBorder="1" applyAlignment="1" applyProtection="1">
      <alignment horizontal="center" vertical="top"/>
    </xf>
    <xf numFmtId="0" fontId="2" fillId="6" borderId="9" xfId="0" applyFont="1" applyFill="1" applyBorder="1" applyAlignment="1" applyProtection="1">
      <alignment horizontal="center" vertical="top"/>
    </xf>
    <xf numFmtId="192" fontId="4" fillId="6" borderId="8" xfId="2" applyNumberFormat="1" applyFont="1" applyFill="1" applyBorder="1" applyAlignment="1" applyProtection="1">
      <alignment horizontal="center" vertical="top"/>
    </xf>
    <xf numFmtId="192" fontId="0" fillId="6" borderId="9" xfId="2" applyNumberFormat="1" applyFont="1" applyFill="1" applyBorder="1" applyAlignment="1" applyProtection="1">
      <alignment horizontal="center" vertical="top"/>
    </xf>
    <xf numFmtId="1" fontId="4" fillId="6" borderId="8" xfId="0" applyNumberFormat="1" applyFont="1" applyFill="1" applyBorder="1" applyAlignment="1" applyProtection="1">
      <alignment horizontal="center" vertical="center"/>
    </xf>
    <xf numFmtId="1" fontId="0" fillId="6" borderId="9" xfId="0" applyNumberFormat="1" applyFill="1" applyBorder="1" applyAlignment="1" applyProtection="1">
      <alignment horizontal="center" vertical="center"/>
    </xf>
    <xf numFmtId="10" fontId="4" fillId="6" borderId="8" xfId="2" applyNumberFormat="1" applyFont="1" applyFill="1" applyBorder="1" applyAlignment="1" applyProtection="1">
      <alignment horizontal="center" vertical="top"/>
    </xf>
    <xf numFmtId="10" fontId="0" fillId="6" borderId="9" xfId="2" applyNumberFormat="1" applyFont="1" applyFill="1" applyBorder="1" applyAlignment="1" applyProtection="1">
      <alignment horizontal="center" vertical="top"/>
    </xf>
    <xf numFmtId="0" fontId="5" fillId="6" borderId="8" xfId="0" applyFont="1" applyFill="1" applyBorder="1" applyAlignment="1" applyProtection="1">
      <alignment horizontal="center" vertical="top"/>
    </xf>
    <xf numFmtId="0" fontId="5" fillId="6" borderId="8" xfId="0" applyFont="1" applyFill="1" applyBorder="1" applyAlignment="1" applyProtection="1">
      <alignment horizontal="center" vertical="center"/>
    </xf>
    <xf numFmtId="0" fontId="5" fillId="6" borderId="9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Chart!$C$1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Chart!$B$2:$B$7</c:f>
              <c:strCache>
                <c:ptCount val="6"/>
                <c:pt idx="0">
                  <c:v>ILPI1C </c:v>
                </c:pt>
                <c:pt idx="1">
                  <c:v>ILPI1T </c:v>
                </c:pt>
                <c:pt idx="2">
                  <c:v>ILPI1R</c:v>
                </c:pt>
                <c:pt idx="3">
                  <c:v>ILPI2C</c:v>
                </c:pt>
                <c:pt idx="4">
                  <c:v>ILPI2T </c:v>
                </c:pt>
                <c:pt idx="5">
                  <c:v>ILPI2R </c:v>
                </c:pt>
              </c:strCache>
            </c:strRef>
          </c:cat>
          <c:val>
            <c:numRef>
              <c:f>Chart!$C$2:$C$7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88-4BB8-9640-A95075E51C68}"/>
            </c:ext>
          </c:extLst>
        </c:ser>
        <c:ser>
          <c:idx val="1"/>
          <c:order val="1"/>
          <c:tx>
            <c:strRef>
              <c:f>Chart!$D$1</c:f>
              <c:strCache>
                <c:ptCount val="1"/>
                <c:pt idx="0">
                  <c:v>เปรียบเทียบอุตสาหกรรมประเภท "อื่นๆ"</c:v>
                </c:pt>
              </c:strCache>
            </c:strRef>
          </c:tx>
          <c:cat>
            <c:strRef>
              <c:f>Chart!$B$2:$B$7</c:f>
              <c:strCache>
                <c:ptCount val="6"/>
                <c:pt idx="0">
                  <c:v>ILPI1C </c:v>
                </c:pt>
                <c:pt idx="1">
                  <c:v>ILPI1T </c:v>
                </c:pt>
                <c:pt idx="2">
                  <c:v>ILPI1R</c:v>
                </c:pt>
                <c:pt idx="3">
                  <c:v>ILPI2C</c:v>
                </c:pt>
                <c:pt idx="4">
                  <c:v>ILPI2T </c:v>
                </c:pt>
                <c:pt idx="5">
                  <c:v>ILPI2R </c:v>
                </c:pt>
              </c:strCache>
            </c:strRef>
          </c:cat>
          <c:val>
            <c:numRef>
              <c:f>Chart!$D$2:$D$7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88-4BB8-9640-A95075E51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57728"/>
        <c:axId val="84050496"/>
      </c:radarChart>
      <c:catAx>
        <c:axId val="8525772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84050496"/>
        <c:crosses val="autoZero"/>
        <c:auto val="1"/>
        <c:lblAlgn val="ctr"/>
        <c:lblOffset val="100"/>
        <c:noMultiLvlLbl val="0"/>
      </c:catAx>
      <c:valAx>
        <c:axId val="84050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257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466723</xdr:colOff>
      <xdr:row>0</xdr:row>
      <xdr:rowOff>179039</xdr:rowOff>
    </xdr:from>
    <xdr:to>
      <xdr:col>10</xdr:col>
      <xdr:colOff>459269</xdr:colOff>
      <xdr:row>27</xdr:row>
      <xdr:rowOff>107156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9"/>
  <sheetViews>
    <sheetView tabSelected="1" zoomScale="80" zoomScaleNormal="80" workbookViewId="0">
      <pane ySplit="1" topLeftCell="A2" activePane="bottomLeft" state="frozen"/>
      <selection pane="bottomLeft" activeCell="C106" sqref="C106"/>
    </sheetView>
  </sheetViews>
  <sheetFormatPr defaultColWidth="9.125" defaultRowHeight="23.25" x14ac:dyDescent="0.5"/>
  <cols>
    <col min="1" max="1" width="22.375" style="74" customWidth="1"/>
    <col min="2" max="2" width="75.25" style="74" bestFit="1" customWidth="1"/>
    <col min="3" max="3" width="16.75" style="3" bestFit="1" customWidth="1"/>
    <col min="4" max="4" width="13" style="74" customWidth="1"/>
    <col min="5" max="5" width="14.375" style="101" customWidth="1"/>
    <col min="6" max="6" width="11.125" style="74" hidden="1" customWidth="1"/>
    <col min="7" max="7" width="10.375" style="74" hidden="1" customWidth="1"/>
    <col min="8" max="8" width="11.375" style="74" hidden="1" customWidth="1"/>
    <col min="9" max="9" width="10.75" style="74" hidden="1" customWidth="1"/>
    <col min="10" max="10" width="10.375" style="74" hidden="1" customWidth="1"/>
    <col min="11" max="12" width="0" style="1" hidden="1" customWidth="1"/>
    <col min="13" max="15" width="9.125" style="1" hidden="1" customWidth="1"/>
    <col min="16" max="16" width="4.625" style="1" hidden="1" customWidth="1"/>
    <col min="17" max="17" width="0" style="1" hidden="1" customWidth="1"/>
    <col min="18" max="19" width="9.125" style="1"/>
    <col min="20" max="20" width="30.875" style="112" customWidth="1"/>
    <col min="21" max="21" width="19.75" style="1" customWidth="1"/>
    <col min="22" max="22" width="18.25" style="1" customWidth="1"/>
    <col min="23" max="16384" width="9.125" style="1"/>
  </cols>
  <sheetData>
    <row r="1" spans="1:21" ht="23.25" customHeight="1" x14ac:dyDescent="0.5">
      <c r="A1" s="54" t="s">
        <v>0</v>
      </c>
      <c r="B1" s="54" t="s">
        <v>1</v>
      </c>
      <c r="C1" s="13" t="s">
        <v>6</v>
      </c>
      <c r="D1" s="54" t="s">
        <v>2</v>
      </c>
      <c r="E1" s="54" t="s">
        <v>8</v>
      </c>
      <c r="F1" s="152" t="s">
        <v>154</v>
      </c>
      <c r="G1" s="153"/>
      <c r="H1" s="153"/>
      <c r="I1" s="153"/>
      <c r="J1" s="153"/>
      <c r="T1" s="112" t="s">
        <v>291</v>
      </c>
      <c r="U1" s="1" t="s">
        <v>292</v>
      </c>
    </row>
    <row r="2" spans="1:21" s="2" customFormat="1" ht="27.75" customHeight="1" x14ac:dyDescent="0.2">
      <c r="A2" s="132" t="s">
        <v>37</v>
      </c>
      <c r="B2" s="55" t="s">
        <v>3</v>
      </c>
      <c r="C2" s="102" t="s">
        <v>4</v>
      </c>
      <c r="D2" s="75"/>
      <c r="E2" s="76"/>
      <c r="F2" s="77" t="s">
        <v>158</v>
      </c>
      <c r="G2" s="77" t="s">
        <v>159</v>
      </c>
      <c r="H2" s="77" t="s">
        <v>160</v>
      </c>
      <c r="I2" s="77" t="s">
        <v>157</v>
      </c>
      <c r="J2" s="77" t="s">
        <v>161</v>
      </c>
      <c r="T2" s="113">
        <f>((C3*(C4/30)*C5)*12)</f>
        <v>0</v>
      </c>
      <c r="U2" s="119" t="e">
        <f>T2/C6</f>
        <v>#DIV/0!</v>
      </c>
    </row>
    <row r="3" spans="1:21" x14ac:dyDescent="0.5">
      <c r="A3" s="150"/>
      <c r="B3" s="56" t="s">
        <v>5</v>
      </c>
      <c r="C3" s="6"/>
      <c r="D3" s="78" t="s">
        <v>10</v>
      </c>
      <c r="E3" s="122" t="e">
        <f>((C3*(C4/30)*C5)*12)/C6</f>
        <v>#DIV/0!</v>
      </c>
      <c r="F3" s="139" t="s">
        <v>166</v>
      </c>
      <c r="G3" s="154" t="s">
        <v>165</v>
      </c>
      <c r="H3" s="154" t="s">
        <v>164</v>
      </c>
      <c r="I3" s="154" t="s">
        <v>163</v>
      </c>
      <c r="J3" s="154" t="s">
        <v>162</v>
      </c>
    </row>
    <row r="4" spans="1:21" x14ac:dyDescent="0.5">
      <c r="A4" s="150"/>
      <c r="B4" s="56" t="s">
        <v>9</v>
      </c>
      <c r="C4" s="6"/>
      <c r="D4" s="78" t="s">
        <v>11</v>
      </c>
      <c r="E4" s="123"/>
      <c r="F4" s="140"/>
      <c r="G4" s="155"/>
      <c r="H4" s="155"/>
      <c r="I4" s="155"/>
      <c r="J4" s="155"/>
    </row>
    <row r="5" spans="1:21" x14ac:dyDescent="0.5">
      <c r="A5" s="150"/>
      <c r="B5" s="56" t="s">
        <v>7</v>
      </c>
      <c r="C5" s="7"/>
      <c r="D5" s="78" t="s">
        <v>12</v>
      </c>
      <c r="E5" s="123"/>
      <c r="F5" s="140"/>
      <c r="G5" s="155"/>
      <c r="H5" s="155"/>
      <c r="I5" s="155"/>
      <c r="J5" s="155"/>
    </row>
    <row r="6" spans="1:21" x14ac:dyDescent="0.5">
      <c r="A6" s="150"/>
      <c r="B6" s="57" t="s">
        <v>13</v>
      </c>
      <c r="C6" s="8"/>
      <c r="D6" s="79" t="s">
        <v>14</v>
      </c>
      <c r="E6" s="124"/>
      <c r="F6" s="140"/>
      <c r="G6" s="156"/>
      <c r="H6" s="156"/>
      <c r="I6" s="156"/>
      <c r="J6" s="156"/>
    </row>
    <row r="7" spans="1:21" x14ac:dyDescent="0.5">
      <c r="A7" s="150"/>
      <c r="B7" s="58" t="s">
        <v>16</v>
      </c>
      <c r="C7" s="103" t="s">
        <v>17</v>
      </c>
      <c r="D7" s="80"/>
      <c r="E7" s="81"/>
      <c r="F7" s="82"/>
      <c r="G7" s="83"/>
      <c r="H7" s="83"/>
      <c r="I7" s="83"/>
      <c r="J7" s="84"/>
    </row>
    <row r="8" spans="1:21" ht="21" customHeight="1" x14ac:dyDescent="0.5">
      <c r="A8" s="150"/>
      <c r="B8" s="59" t="s">
        <v>15</v>
      </c>
      <c r="C8" s="4"/>
      <c r="D8" s="49" t="s">
        <v>18</v>
      </c>
      <c r="E8" s="50">
        <f>C8</f>
        <v>0</v>
      </c>
      <c r="F8" s="143">
        <v>5</v>
      </c>
      <c r="G8" s="144"/>
      <c r="H8" s="144"/>
      <c r="I8" s="144"/>
      <c r="J8" s="145"/>
    </row>
    <row r="9" spans="1:21" x14ac:dyDescent="0.5">
      <c r="A9" s="150"/>
      <c r="B9" s="58" t="s">
        <v>22</v>
      </c>
      <c r="C9" s="103" t="s">
        <v>19</v>
      </c>
      <c r="D9" s="80"/>
      <c r="E9" s="129" t="e">
        <f>1-(ABS(C11-C10)/C11)</f>
        <v>#DIV/0!</v>
      </c>
      <c r="F9" s="127" t="s">
        <v>246</v>
      </c>
      <c r="G9" s="154" t="s">
        <v>245</v>
      </c>
      <c r="H9" s="154" t="s">
        <v>244</v>
      </c>
      <c r="I9" s="154" t="s">
        <v>242</v>
      </c>
      <c r="J9" s="163" t="s">
        <v>243</v>
      </c>
    </row>
    <row r="10" spans="1:21" x14ac:dyDescent="0.5">
      <c r="A10" s="150"/>
      <c r="B10" s="56" t="s">
        <v>20</v>
      </c>
      <c r="C10" s="5"/>
      <c r="D10" s="78" t="s">
        <v>155</v>
      </c>
      <c r="E10" s="137"/>
      <c r="F10" s="141"/>
      <c r="G10" s="155"/>
      <c r="H10" s="155"/>
      <c r="I10" s="155"/>
      <c r="J10" s="141"/>
    </row>
    <row r="11" spans="1:21" x14ac:dyDescent="0.5">
      <c r="A11" s="151"/>
      <c r="B11" s="57" t="s">
        <v>21</v>
      </c>
      <c r="C11" s="4"/>
      <c r="D11" s="79" t="s">
        <v>155</v>
      </c>
      <c r="E11" s="138"/>
      <c r="F11" s="142"/>
      <c r="G11" s="156"/>
      <c r="H11" s="156"/>
      <c r="I11" s="156"/>
      <c r="J11" s="142"/>
    </row>
    <row r="12" spans="1:21" ht="23.25" customHeight="1" x14ac:dyDescent="0.5">
      <c r="A12" s="132" t="s">
        <v>36</v>
      </c>
      <c r="B12" s="60" t="s">
        <v>23</v>
      </c>
      <c r="C12" s="104" t="s">
        <v>24</v>
      </c>
      <c r="D12" s="85"/>
      <c r="E12" s="129" t="e">
        <f>(C13+C14+C15)/C16</f>
        <v>#DIV/0!</v>
      </c>
      <c r="F12" s="127" t="s">
        <v>171</v>
      </c>
      <c r="G12" s="127" t="s">
        <v>170</v>
      </c>
      <c r="H12" s="127" t="s">
        <v>169</v>
      </c>
      <c r="I12" s="127" t="s">
        <v>168</v>
      </c>
      <c r="J12" s="127" t="s">
        <v>167</v>
      </c>
      <c r="T12" s="112" t="s">
        <v>293</v>
      </c>
      <c r="U12" s="1" t="s">
        <v>294</v>
      </c>
    </row>
    <row r="13" spans="1:21" x14ac:dyDescent="0.5">
      <c r="A13" s="133"/>
      <c r="B13" s="56" t="s">
        <v>25</v>
      </c>
      <c r="C13" s="9"/>
      <c r="D13" s="78" t="s">
        <v>14</v>
      </c>
      <c r="E13" s="147"/>
      <c r="F13" s="128"/>
      <c r="G13" s="128"/>
      <c r="H13" s="128"/>
      <c r="I13" s="128"/>
      <c r="J13" s="128"/>
      <c r="T13" s="120">
        <f>(C13+C14+C15)</f>
        <v>0</v>
      </c>
      <c r="U13" s="118" t="e">
        <f>T13/C16</f>
        <v>#DIV/0!</v>
      </c>
    </row>
    <row r="14" spans="1:21" ht="46.5" x14ac:dyDescent="0.5">
      <c r="A14" s="133"/>
      <c r="B14" s="61" t="s">
        <v>26</v>
      </c>
      <c r="C14" s="9"/>
      <c r="D14" s="78" t="s">
        <v>14</v>
      </c>
      <c r="E14" s="147"/>
      <c r="F14" s="128"/>
      <c r="G14" s="128"/>
      <c r="H14" s="128"/>
      <c r="I14" s="128"/>
      <c r="J14" s="128"/>
    </row>
    <row r="15" spans="1:21" x14ac:dyDescent="0.5">
      <c r="A15" s="133"/>
      <c r="B15" s="56" t="s">
        <v>27</v>
      </c>
      <c r="C15" s="9"/>
      <c r="D15" s="78" t="s">
        <v>14</v>
      </c>
      <c r="E15" s="147"/>
      <c r="F15" s="128"/>
      <c r="G15" s="128"/>
      <c r="H15" s="128"/>
      <c r="I15" s="128"/>
      <c r="J15" s="128"/>
    </row>
    <row r="16" spans="1:21" x14ac:dyDescent="0.5">
      <c r="A16" s="134"/>
      <c r="B16" s="57" t="s">
        <v>13</v>
      </c>
      <c r="C16" s="10">
        <f>C6</f>
        <v>0</v>
      </c>
      <c r="D16" s="79" t="s">
        <v>14</v>
      </c>
      <c r="E16" s="146"/>
      <c r="F16" s="126"/>
      <c r="G16" s="126"/>
      <c r="H16" s="126"/>
      <c r="I16" s="126"/>
      <c r="J16" s="126"/>
    </row>
    <row r="17" spans="1:21" x14ac:dyDescent="0.5">
      <c r="A17" s="134"/>
      <c r="B17" s="58" t="s">
        <v>28</v>
      </c>
      <c r="C17" s="105" t="s">
        <v>29</v>
      </c>
      <c r="D17" s="85"/>
      <c r="E17" s="127">
        <f>C18</f>
        <v>0</v>
      </c>
      <c r="F17" s="127" t="s">
        <v>210</v>
      </c>
      <c r="G17" s="127" t="s">
        <v>209</v>
      </c>
      <c r="H17" s="127" t="s">
        <v>208</v>
      </c>
      <c r="I17" s="127" t="s">
        <v>206</v>
      </c>
      <c r="J17" s="148" t="s">
        <v>207</v>
      </c>
    </row>
    <row r="18" spans="1:21" ht="69.75" x14ac:dyDescent="0.5">
      <c r="A18" s="134"/>
      <c r="B18" s="59" t="s">
        <v>30</v>
      </c>
      <c r="C18" s="16"/>
      <c r="D18" s="49" t="s">
        <v>18</v>
      </c>
      <c r="E18" s="146"/>
      <c r="F18" s="126"/>
      <c r="G18" s="126"/>
      <c r="H18" s="126"/>
      <c r="I18" s="126"/>
      <c r="J18" s="149"/>
    </row>
    <row r="19" spans="1:21" x14ac:dyDescent="0.5">
      <c r="A19" s="134"/>
      <c r="B19" s="62" t="s">
        <v>31</v>
      </c>
      <c r="C19" s="106" t="s">
        <v>32</v>
      </c>
      <c r="D19" s="86"/>
      <c r="E19" s="129" t="e">
        <f>(C21/C20)*(C22/C20)</f>
        <v>#DIV/0!</v>
      </c>
      <c r="F19" s="127" t="s">
        <v>251</v>
      </c>
      <c r="G19" s="127" t="s">
        <v>250</v>
      </c>
      <c r="H19" s="127" t="s">
        <v>249</v>
      </c>
      <c r="I19" s="127" t="s">
        <v>248</v>
      </c>
      <c r="J19" s="127" t="s">
        <v>247</v>
      </c>
    </row>
    <row r="20" spans="1:21" x14ac:dyDescent="0.5">
      <c r="A20" s="134"/>
      <c r="B20" s="86" t="s">
        <v>33</v>
      </c>
      <c r="C20" s="11"/>
      <c r="D20" s="78" t="s">
        <v>43</v>
      </c>
      <c r="E20" s="137"/>
      <c r="F20" s="128"/>
      <c r="G20" s="128"/>
      <c r="H20" s="128"/>
      <c r="I20" s="128"/>
      <c r="J20" s="128"/>
    </row>
    <row r="21" spans="1:21" x14ac:dyDescent="0.5">
      <c r="A21" s="134"/>
      <c r="B21" s="110" t="s">
        <v>34</v>
      </c>
      <c r="C21" s="11"/>
      <c r="D21" s="78" t="s">
        <v>43</v>
      </c>
      <c r="E21" s="137"/>
      <c r="F21" s="128"/>
      <c r="G21" s="128"/>
      <c r="H21" s="128"/>
      <c r="I21" s="128"/>
      <c r="J21" s="128"/>
    </row>
    <row r="22" spans="1:21" x14ac:dyDescent="0.5">
      <c r="A22" s="135"/>
      <c r="B22" s="70" t="s">
        <v>35</v>
      </c>
      <c r="C22" s="12"/>
      <c r="D22" s="79" t="s">
        <v>43</v>
      </c>
      <c r="E22" s="138"/>
      <c r="F22" s="126"/>
      <c r="G22" s="126"/>
      <c r="H22" s="126"/>
      <c r="I22" s="126"/>
      <c r="J22" s="126"/>
    </row>
    <row r="23" spans="1:21" x14ac:dyDescent="0.5">
      <c r="A23" s="132" t="s">
        <v>44</v>
      </c>
      <c r="B23" s="60" t="s">
        <v>38</v>
      </c>
      <c r="C23" s="104" t="s">
        <v>40</v>
      </c>
      <c r="D23" s="85"/>
      <c r="E23" s="136" t="e">
        <f>(C24+C25+C26)/C27</f>
        <v>#DIV/0!</v>
      </c>
      <c r="F23" s="127" t="s">
        <v>176</v>
      </c>
      <c r="G23" s="127" t="s">
        <v>175</v>
      </c>
      <c r="H23" s="127" t="s">
        <v>174</v>
      </c>
      <c r="I23" s="127" t="s">
        <v>173</v>
      </c>
      <c r="J23" s="127" t="s">
        <v>172</v>
      </c>
      <c r="T23" s="112" t="s">
        <v>295</v>
      </c>
      <c r="U23" s="112" t="s">
        <v>296</v>
      </c>
    </row>
    <row r="24" spans="1:21" ht="69.75" x14ac:dyDescent="0.5">
      <c r="A24" s="133"/>
      <c r="B24" s="61" t="s">
        <v>39</v>
      </c>
      <c r="C24" s="9">
        <v>0</v>
      </c>
      <c r="D24" s="78" t="s">
        <v>14</v>
      </c>
      <c r="E24" s="137"/>
      <c r="F24" s="128"/>
      <c r="G24" s="128"/>
      <c r="H24" s="128"/>
      <c r="I24" s="128"/>
      <c r="J24" s="128"/>
      <c r="T24" s="120">
        <f>(C24+C25+C26)</f>
        <v>0</v>
      </c>
      <c r="U24" s="121" t="e">
        <f>T24/C27</f>
        <v>#DIV/0!</v>
      </c>
    </row>
    <row r="25" spans="1:21" ht="46.5" x14ac:dyDescent="0.5">
      <c r="A25" s="133"/>
      <c r="B25" s="61" t="s">
        <v>41</v>
      </c>
      <c r="C25" s="9"/>
      <c r="D25" s="78" t="s">
        <v>14</v>
      </c>
      <c r="E25" s="137"/>
      <c r="F25" s="128"/>
      <c r="G25" s="128"/>
      <c r="H25" s="128"/>
      <c r="I25" s="128"/>
      <c r="J25" s="128"/>
    </row>
    <row r="26" spans="1:21" x14ac:dyDescent="0.5">
      <c r="A26" s="134"/>
      <c r="B26" s="56" t="s">
        <v>42</v>
      </c>
      <c r="C26" s="9"/>
      <c r="D26" s="78" t="s">
        <v>14</v>
      </c>
      <c r="E26" s="137"/>
      <c r="F26" s="128"/>
      <c r="G26" s="128"/>
      <c r="H26" s="128"/>
      <c r="I26" s="128"/>
      <c r="J26" s="128"/>
    </row>
    <row r="27" spans="1:21" x14ac:dyDescent="0.5">
      <c r="A27" s="134"/>
      <c r="B27" s="57" t="s">
        <v>13</v>
      </c>
      <c r="C27" s="10">
        <f>C6</f>
        <v>0</v>
      </c>
      <c r="D27" s="79" t="s">
        <v>14</v>
      </c>
      <c r="E27" s="138"/>
      <c r="F27" s="126"/>
      <c r="G27" s="126"/>
      <c r="H27" s="126"/>
      <c r="I27" s="126"/>
      <c r="J27" s="126"/>
    </row>
    <row r="28" spans="1:21" x14ac:dyDescent="0.5">
      <c r="A28" s="134"/>
      <c r="B28" s="58" t="s">
        <v>45</v>
      </c>
      <c r="C28" s="103" t="s">
        <v>46</v>
      </c>
      <c r="D28" s="85"/>
      <c r="E28" s="81"/>
      <c r="F28" s="127" t="s">
        <v>215</v>
      </c>
      <c r="G28" s="127" t="s">
        <v>214</v>
      </c>
      <c r="H28" s="127" t="s">
        <v>213</v>
      </c>
      <c r="I28" s="127" t="s">
        <v>212</v>
      </c>
      <c r="J28" s="148" t="s">
        <v>211</v>
      </c>
    </row>
    <row r="29" spans="1:21" ht="46.5" x14ac:dyDescent="0.5">
      <c r="A29" s="134"/>
      <c r="B29" s="59" t="s">
        <v>47</v>
      </c>
      <c r="C29" s="17"/>
      <c r="D29" s="49" t="s">
        <v>18</v>
      </c>
      <c r="E29" s="51">
        <f>C29</f>
        <v>0</v>
      </c>
      <c r="F29" s="126"/>
      <c r="G29" s="126"/>
      <c r="H29" s="126"/>
      <c r="I29" s="126"/>
      <c r="J29" s="149"/>
    </row>
    <row r="30" spans="1:21" x14ac:dyDescent="0.5">
      <c r="A30" s="134"/>
      <c r="B30" s="58" t="s">
        <v>48</v>
      </c>
      <c r="C30" s="103" t="s">
        <v>49</v>
      </c>
      <c r="D30" s="85"/>
      <c r="E30" s="129" t="e">
        <f>(C31-C32)/C31</f>
        <v>#DIV/0!</v>
      </c>
      <c r="F30" s="127" t="s">
        <v>256</v>
      </c>
      <c r="G30" s="127" t="s">
        <v>255</v>
      </c>
      <c r="H30" s="127" t="s">
        <v>254</v>
      </c>
      <c r="I30" s="127" t="s">
        <v>253</v>
      </c>
      <c r="J30" s="127" t="s">
        <v>252</v>
      </c>
    </row>
    <row r="31" spans="1:21" ht="46.5" x14ac:dyDescent="0.5">
      <c r="A31" s="134"/>
      <c r="B31" s="61" t="s">
        <v>50</v>
      </c>
      <c r="C31" s="14"/>
      <c r="D31" s="87" t="s">
        <v>52</v>
      </c>
      <c r="E31" s="137"/>
      <c r="F31" s="128"/>
      <c r="G31" s="128"/>
      <c r="H31" s="128"/>
      <c r="I31" s="128"/>
      <c r="J31" s="128"/>
    </row>
    <row r="32" spans="1:21" ht="46.5" x14ac:dyDescent="0.5">
      <c r="A32" s="135"/>
      <c r="B32" s="59" t="s">
        <v>51</v>
      </c>
      <c r="C32" s="15"/>
      <c r="D32" s="48" t="s">
        <v>52</v>
      </c>
      <c r="E32" s="138"/>
      <c r="F32" s="126"/>
      <c r="G32" s="126"/>
      <c r="H32" s="126"/>
      <c r="I32" s="126"/>
      <c r="J32" s="126"/>
    </row>
    <row r="33" spans="1:21" x14ac:dyDescent="0.5">
      <c r="A33" s="132" t="s">
        <v>53</v>
      </c>
      <c r="B33" s="63" t="s">
        <v>54</v>
      </c>
      <c r="C33" s="104" t="s">
        <v>55</v>
      </c>
      <c r="D33" s="85"/>
      <c r="E33" s="129" t="e">
        <f>(C34+C35+C36)/C37</f>
        <v>#DIV/0!</v>
      </c>
      <c r="F33" s="127" t="s">
        <v>180</v>
      </c>
      <c r="G33" s="127" t="s">
        <v>179</v>
      </c>
      <c r="H33" s="127" t="s">
        <v>178</v>
      </c>
      <c r="I33" s="127" t="s">
        <v>177</v>
      </c>
      <c r="J33" s="127" t="s">
        <v>162</v>
      </c>
      <c r="T33" s="112" t="s">
        <v>297</v>
      </c>
      <c r="U33" s="112" t="s">
        <v>298</v>
      </c>
    </row>
    <row r="34" spans="1:21" x14ac:dyDescent="0.5">
      <c r="A34" s="133"/>
      <c r="B34" s="64" t="s">
        <v>56</v>
      </c>
      <c r="C34" s="19"/>
      <c r="D34" s="78" t="s">
        <v>14</v>
      </c>
      <c r="E34" s="137"/>
      <c r="F34" s="128"/>
      <c r="G34" s="128"/>
      <c r="H34" s="128"/>
      <c r="I34" s="128"/>
      <c r="J34" s="128"/>
      <c r="T34" s="120">
        <f>(C34+C35+C36)</f>
        <v>0</v>
      </c>
      <c r="U34" s="118" t="e">
        <f>T34/C37</f>
        <v>#DIV/0!</v>
      </c>
    </row>
    <row r="35" spans="1:21" ht="46.5" x14ac:dyDescent="0.5">
      <c r="A35" s="133"/>
      <c r="B35" s="65" t="s">
        <v>57</v>
      </c>
      <c r="C35" s="23"/>
      <c r="D35" s="78" t="s">
        <v>14</v>
      </c>
      <c r="E35" s="137"/>
      <c r="F35" s="128"/>
      <c r="G35" s="128"/>
      <c r="H35" s="128"/>
      <c r="I35" s="128"/>
      <c r="J35" s="128"/>
    </row>
    <row r="36" spans="1:21" x14ac:dyDescent="0.5">
      <c r="A36" s="133"/>
      <c r="B36" s="64" t="s">
        <v>58</v>
      </c>
      <c r="C36" s="19"/>
      <c r="D36" s="78" t="s">
        <v>14</v>
      </c>
      <c r="E36" s="137"/>
      <c r="F36" s="128"/>
      <c r="G36" s="128"/>
      <c r="H36" s="128"/>
      <c r="I36" s="128"/>
      <c r="J36" s="128"/>
    </row>
    <row r="37" spans="1:21" x14ac:dyDescent="0.5">
      <c r="A37" s="134"/>
      <c r="B37" s="66" t="s">
        <v>13</v>
      </c>
      <c r="C37" s="20">
        <f>C27</f>
        <v>0</v>
      </c>
      <c r="D37" s="79" t="s">
        <v>14</v>
      </c>
      <c r="E37" s="138"/>
      <c r="F37" s="126"/>
      <c r="G37" s="126"/>
      <c r="H37" s="126"/>
      <c r="I37" s="126"/>
      <c r="J37" s="126"/>
    </row>
    <row r="38" spans="1:21" x14ac:dyDescent="0.5">
      <c r="A38" s="134"/>
      <c r="B38" s="58" t="s">
        <v>59</v>
      </c>
      <c r="C38" s="103" t="s">
        <v>60</v>
      </c>
      <c r="D38" s="85"/>
      <c r="E38" s="81"/>
      <c r="F38" s="127" t="s">
        <v>220</v>
      </c>
      <c r="G38" s="127" t="s">
        <v>219</v>
      </c>
      <c r="H38" s="127" t="s">
        <v>218</v>
      </c>
      <c r="I38" s="127" t="s">
        <v>217</v>
      </c>
      <c r="J38" s="127" t="s">
        <v>216</v>
      </c>
    </row>
    <row r="39" spans="1:21" ht="46.5" x14ac:dyDescent="0.5">
      <c r="A39" s="134"/>
      <c r="B39" s="67" t="s">
        <v>61</v>
      </c>
      <c r="C39" s="18"/>
      <c r="D39" s="49" t="s">
        <v>18</v>
      </c>
      <c r="E39" s="51">
        <f>C39</f>
        <v>0</v>
      </c>
      <c r="F39" s="126"/>
      <c r="G39" s="126"/>
      <c r="H39" s="126"/>
      <c r="I39" s="126"/>
      <c r="J39" s="126"/>
    </row>
    <row r="40" spans="1:21" x14ac:dyDescent="0.5">
      <c r="A40" s="134"/>
      <c r="B40" s="58" t="s">
        <v>62</v>
      </c>
      <c r="C40" s="103" t="s">
        <v>63</v>
      </c>
      <c r="D40" s="85"/>
      <c r="E40" s="129" t="e">
        <f>(C42/C41)*(C43/C41)</f>
        <v>#DIV/0!</v>
      </c>
      <c r="F40" s="127" t="s">
        <v>261</v>
      </c>
      <c r="G40" s="127" t="s">
        <v>260</v>
      </c>
      <c r="H40" s="127" t="s">
        <v>259</v>
      </c>
      <c r="I40" s="127" t="s">
        <v>258</v>
      </c>
      <c r="J40" s="127" t="s">
        <v>257</v>
      </c>
    </row>
    <row r="41" spans="1:21" ht="46.5" x14ac:dyDescent="0.5">
      <c r="A41" s="134"/>
      <c r="B41" s="68" t="s">
        <v>64</v>
      </c>
      <c r="C41" s="21"/>
      <c r="D41" s="88" t="s">
        <v>67</v>
      </c>
      <c r="E41" s="137"/>
      <c r="F41" s="128"/>
      <c r="G41" s="128"/>
      <c r="H41" s="128"/>
      <c r="I41" s="128"/>
      <c r="J41" s="128"/>
    </row>
    <row r="42" spans="1:21" ht="46.5" x14ac:dyDescent="0.5">
      <c r="A42" s="134"/>
      <c r="B42" s="68" t="s">
        <v>65</v>
      </c>
      <c r="C42" s="21"/>
      <c r="D42" s="88" t="s">
        <v>67</v>
      </c>
      <c r="E42" s="137"/>
      <c r="F42" s="128"/>
      <c r="G42" s="128"/>
      <c r="H42" s="128"/>
      <c r="I42" s="128"/>
      <c r="J42" s="128"/>
    </row>
    <row r="43" spans="1:21" ht="46.5" x14ac:dyDescent="0.5">
      <c r="A43" s="135"/>
      <c r="B43" s="59" t="s">
        <v>66</v>
      </c>
      <c r="C43" s="22"/>
      <c r="D43" s="49" t="s">
        <v>67</v>
      </c>
      <c r="E43" s="138"/>
      <c r="F43" s="126"/>
      <c r="G43" s="126"/>
      <c r="H43" s="126"/>
      <c r="I43" s="126"/>
      <c r="J43" s="126"/>
    </row>
    <row r="44" spans="1:21" x14ac:dyDescent="0.5">
      <c r="A44" s="132" t="s">
        <v>69</v>
      </c>
      <c r="B44" s="60" t="s">
        <v>68</v>
      </c>
      <c r="C44" s="104" t="s">
        <v>70</v>
      </c>
      <c r="D44" s="85"/>
      <c r="E44" s="129" t="e">
        <f>(C45/C46)</f>
        <v>#DIV/0!</v>
      </c>
      <c r="F44" s="127" t="s">
        <v>185</v>
      </c>
      <c r="G44" s="127" t="s">
        <v>184</v>
      </c>
      <c r="H44" s="127" t="s">
        <v>183</v>
      </c>
      <c r="I44" s="127" t="s">
        <v>182</v>
      </c>
      <c r="J44" s="127" t="s">
        <v>181</v>
      </c>
      <c r="T44" s="112" t="s">
        <v>299</v>
      </c>
      <c r="U44" s="112" t="s">
        <v>300</v>
      </c>
    </row>
    <row r="45" spans="1:21" ht="44.25" customHeight="1" x14ac:dyDescent="0.5">
      <c r="A45" s="133"/>
      <c r="B45" s="68" t="s">
        <v>71</v>
      </c>
      <c r="C45" s="23"/>
      <c r="D45" s="88" t="s">
        <v>72</v>
      </c>
      <c r="E45" s="130"/>
      <c r="F45" s="128"/>
      <c r="G45" s="128"/>
      <c r="H45" s="128"/>
      <c r="I45" s="128"/>
      <c r="J45" s="128"/>
      <c r="T45" s="120">
        <f>C45</f>
        <v>0</v>
      </c>
      <c r="U45" s="118" t="e">
        <f>T45/C46</f>
        <v>#DIV/0!</v>
      </c>
    </row>
    <row r="46" spans="1:21" x14ac:dyDescent="0.5">
      <c r="A46" s="133"/>
      <c r="B46" s="57" t="s">
        <v>13</v>
      </c>
      <c r="C46" s="20">
        <f>C37</f>
        <v>0</v>
      </c>
      <c r="D46" s="49" t="s">
        <v>72</v>
      </c>
      <c r="E46" s="131"/>
      <c r="F46" s="126"/>
      <c r="G46" s="126"/>
      <c r="H46" s="126"/>
      <c r="I46" s="126"/>
      <c r="J46" s="126"/>
    </row>
    <row r="47" spans="1:21" x14ac:dyDescent="0.5">
      <c r="A47" s="133"/>
      <c r="B47" s="58" t="s">
        <v>73</v>
      </c>
      <c r="C47" s="103" t="s">
        <v>74</v>
      </c>
      <c r="D47" s="85"/>
      <c r="E47" s="89"/>
      <c r="F47" s="127" t="s">
        <v>225</v>
      </c>
      <c r="G47" s="127" t="s">
        <v>224</v>
      </c>
      <c r="H47" s="127" t="s">
        <v>223</v>
      </c>
      <c r="I47" s="127" t="s">
        <v>222</v>
      </c>
      <c r="J47" s="148" t="s">
        <v>221</v>
      </c>
    </row>
    <row r="48" spans="1:21" ht="46.5" x14ac:dyDescent="0.5">
      <c r="A48" s="133"/>
      <c r="B48" s="67" t="s">
        <v>75</v>
      </c>
      <c r="C48" s="24"/>
      <c r="D48" s="48" t="s">
        <v>18</v>
      </c>
      <c r="E48" s="52">
        <f>C48</f>
        <v>0</v>
      </c>
      <c r="F48" s="126"/>
      <c r="G48" s="126"/>
      <c r="H48" s="126"/>
      <c r="I48" s="126"/>
      <c r="J48" s="149"/>
    </row>
    <row r="49" spans="1:21" x14ac:dyDescent="0.5">
      <c r="A49" s="133"/>
      <c r="B49" s="58" t="s">
        <v>76</v>
      </c>
      <c r="C49" s="103" t="s">
        <v>79</v>
      </c>
      <c r="D49" s="85"/>
      <c r="E49" s="89"/>
      <c r="F49" s="127" t="s">
        <v>266</v>
      </c>
      <c r="G49" s="127" t="s">
        <v>265</v>
      </c>
      <c r="H49" s="127" t="s">
        <v>264</v>
      </c>
      <c r="I49" s="127" t="s">
        <v>263</v>
      </c>
      <c r="J49" s="127" t="s">
        <v>262</v>
      </c>
    </row>
    <row r="50" spans="1:21" x14ac:dyDescent="0.5">
      <c r="A50" s="133"/>
      <c r="B50" s="56" t="s">
        <v>77</v>
      </c>
      <c r="C50" s="47"/>
      <c r="D50" s="78" t="s">
        <v>80</v>
      </c>
      <c r="E50" s="160" t="e">
        <f>C50/C51</f>
        <v>#DIV/0!</v>
      </c>
      <c r="F50" s="128"/>
      <c r="G50" s="128"/>
      <c r="H50" s="128"/>
      <c r="I50" s="128"/>
      <c r="J50" s="128"/>
    </row>
    <row r="51" spans="1:21" x14ac:dyDescent="0.5">
      <c r="A51" s="162"/>
      <c r="B51" s="57" t="s">
        <v>78</v>
      </c>
      <c r="C51" s="25"/>
      <c r="D51" s="79" t="s">
        <v>156</v>
      </c>
      <c r="E51" s="161"/>
      <c r="F51" s="126"/>
      <c r="G51" s="126"/>
      <c r="H51" s="126"/>
      <c r="I51" s="126"/>
      <c r="J51" s="126"/>
    </row>
    <row r="52" spans="1:21" x14ac:dyDescent="0.5">
      <c r="A52" s="132" t="s">
        <v>81</v>
      </c>
      <c r="B52" s="60" t="s">
        <v>93</v>
      </c>
      <c r="C52" s="104" t="s">
        <v>82</v>
      </c>
      <c r="D52" s="85"/>
      <c r="E52" s="89"/>
      <c r="F52" s="90"/>
      <c r="G52" s="90"/>
      <c r="H52" s="90"/>
      <c r="I52" s="90"/>
      <c r="J52" s="90"/>
      <c r="T52" s="111" t="s">
        <v>290</v>
      </c>
    </row>
    <row r="53" spans="1:21" x14ac:dyDescent="0.5">
      <c r="A53" s="133"/>
      <c r="B53" s="69" t="s">
        <v>83</v>
      </c>
      <c r="C53" s="107"/>
      <c r="D53" s="86"/>
      <c r="E53" s="91"/>
      <c r="F53" s="92"/>
      <c r="G53" s="92"/>
      <c r="H53" s="92"/>
      <c r="I53" s="92"/>
      <c r="J53" s="92"/>
      <c r="T53" s="116">
        <f>(((C54/$N$54)+C55+C56+(C57/$N$57)+C58+C59+(C60/N59)+C61+C62)+(C64*C65))</f>
        <v>0</v>
      </c>
      <c r="U53" s="118" t="e">
        <f>T53/C66</f>
        <v>#DIV/0!</v>
      </c>
    </row>
    <row r="54" spans="1:21" ht="46.5" x14ac:dyDescent="0.5">
      <c r="A54" s="133"/>
      <c r="B54" s="61" t="s">
        <v>86</v>
      </c>
      <c r="C54" s="26"/>
      <c r="D54" s="88" t="s">
        <v>14</v>
      </c>
      <c r="E54" s="157" t="e">
        <f>(((C54/$N$54)+C55+C56+(C57/$N$57)+C58+C59+(C60/N59)+C61+C62)+(C64*C65))/C66</f>
        <v>#DIV/0!</v>
      </c>
      <c r="F54" s="122" t="s">
        <v>190</v>
      </c>
      <c r="G54" s="173" t="s">
        <v>189</v>
      </c>
      <c r="H54" s="173" t="s">
        <v>188</v>
      </c>
      <c r="I54" s="173" t="s">
        <v>187</v>
      </c>
      <c r="J54" s="173" t="s">
        <v>186</v>
      </c>
      <c r="N54" s="1">
        <v>20</v>
      </c>
    </row>
    <row r="55" spans="1:21" x14ac:dyDescent="0.5">
      <c r="A55" s="133"/>
      <c r="B55" s="56" t="s">
        <v>84</v>
      </c>
      <c r="C55" s="26"/>
      <c r="D55" s="88" t="s">
        <v>14</v>
      </c>
      <c r="E55" s="158"/>
      <c r="F55" s="123"/>
      <c r="G55" s="173"/>
      <c r="H55" s="128"/>
      <c r="I55" s="128"/>
      <c r="J55" s="128"/>
    </row>
    <row r="56" spans="1:21" x14ac:dyDescent="0.5">
      <c r="A56" s="133"/>
      <c r="B56" s="56" t="s">
        <v>85</v>
      </c>
      <c r="C56" s="26"/>
      <c r="D56" s="88" t="s">
        <v>14</v>
      </c>
      <c r="E56" s="158"/>
      <c r="F56" s="123"/>
      <c r="G56" s="173"/>
      <c r="H56" s="128"/>
      <c r="I56" s="128"/>
      <c r="J56" s="128"/>
    </row>
    <row r="57" spans="1:21" ht="46.5" x14ac:dyDescent="0.5">
      <c r="A57" s="133"/>
      <c r="B57" s="61" t="s">
        <v>87</v>
      </c>
      <c r="C57" s="26"/>
      <c r="D57" s="88" t="s">
        <v>14</v>
      </c>
      <c r="E57" s="158"/>
      <c r="F57" s="123"/>
      <c r="G57" s="173"/>
      <c r="H57" s="128"/>
      <c r="I57" s="128"/>
      <c r="J57" s="128"/>
      <c r="N57" s="1">
        <v>10</v>
      </c>
    </row>
    <row r="58" spans="1:21" x14ac:dyDescent="0.5">
      <c r="A58" s="133"/>
      <c r="B58" s="56" t="s">
        <v>88</v>
      </c>
      <c r="C58" s="26"/>
      <c r="D58" s="88" t="s">
        <v>14</v>
      </c>
      <c r="E58" s="158"/>
      <c r="F58" s="123"/>
      <c r="G58" s="173"/>
      <c r="H58" s="128"/>
      <c r="I58" s="128"/>
      <c r="J58" s="128"/>
    </row>
    <row r="59" spans="1:21" x14ac:dyDescent="0.5">
      <c r="A59" s="133"/>
      <c r="B59" s="56" t="s">
        <v>89</v>
      </c>
      <c r="C59" s="26"/>
      <c r="D59" s="88" t="s">
        <v>14</v>
      </c>
      <c r="E59" s="158"/>
      <c r="F59" s="123"/>
      <c r="G59" s="173"/>
      <c r="H59" s="128"/>
      <c r="I59" s="128"/>
      <c r="J59" s="128"/>
      <c r="N59" s="1">
        <v>5</v>
      </c>
    </row>
    <row r="60" spans="1:21" ht="46.5" x14ac:dyDescent="0.5">
      <c r="A60" s="133"/>
      <c r="B60" s="68" t="s">
        <v>90</v>
      </c>
      <c r="C60" s="27"/>
      <c r="D60" s="88" t="s">
        <v>14</v>
      </c>
      <c r="E60" s="158"/>
      <c r="F60" s="123"/>
      <c r="G60" s="173"/>
      <c r="H60" s="128"/>
      <c r="I60" s="128"/>
      <c r="J60" s="128"/>
    </row>
    <row r="61" spans="1:21" x14ac:dyDescent="0.5">
      <c r="A61" s="133"/>
      <c r="B61" s="56" t="s">
        <v>91</v>
      </c>
      <c r="C61" s="26">
        <v>0</v>
      </c>
      <c r="D61" s="88" t="s">
        <v>14</v>
      </c>
      <c r="E61" s="158"/>
      <c r="F61" s="123"/>
      <c r="G61" s="173"/>
      <c r="H61" s="128"/>
      <c r="I61" s="128"/>
      <c r="J61" s="128"/>
    </row>
    <row r="62" spans="1:21" ht="46.5" x14ac:dyDescent="0.5">
      <c r="A62" s="133"/>
      <c r="B62" s="61" t="s">
        <v>92</v>
      </c>
      <c r="C62" s="26">
        <v>0</v>
      </c>
      <c r="D62" s="88" t="s">
        <v>14</v>
      </c>
      <c r="E62" s="158"/>
      <c r="F62" s="123"/>
      <c r="G62" s="173"/>
      <c r="H62" s="128"/>
      <c r="I62" s="128"/>
      <c r="J62" s="128"/>
    </row>
    <row r="63" spans="1:21" x14ac:dyDescent="0.5">
      <c r="A63" s="133"/>
      <c r="B63" s="62" t="s">
        <v>94</v>
      </c>
      <c r="C63" s="108"/>
      <c r="D63" s="86"/>
      <c r="E63" s="158"/>
      <c r="F63" s="123"/>
      <c r="G63" s="173"/>
      <c r="H63" s="128"/>
      <c r="I63" s="128"/>
      <c r="J63" s="128"/>
    </row>
    <row r="64" spans="1:21" x14ac:dyDescent="0.5">
      <c r="A64" s="133"/>
      <c r="B64" s="56" t="s">
        <v>95</v>
      </c>
      <c r="C64" s="26">
        <v>0</v>
      </c>
      <c r="D64" s="78" t="s">
        <v>97</v>
      </c>
      <c r="E64" s="158"/>
      <c r="F64" s="123"/>
      <c r="G64" s="173"/>
      <c r="H64" s="128"/>
      <c r="I64" s="128"/>
      <c r="J64" s="128"/>
    </row>
    <row r="65" spans="1:21" x14ac:dyDescent="0.5">
      <c r="A65" s="133"/>
      <c r="B65" s="56" t="s">
        <v>96</v>
      </c>
      <c r="C65" s="26">
        <v>0</v>
      </c>
      <c r="D65" s="78" t="s">
        <v>98</v>
      </c>
      <c r="E65" s="158"/>
      <c r="F65" s="123"/>
      <c r="G65" s="173"/>
      <c r="H65" s="128"/>
      <c r="I65" s="128"/>
      <c r="J65" s="128"/>
    </row>
    <row r="66" spans="1:21" x14ac:dyDescent="0.5">
      <c r="A66" s="133"/>
      <c r="B66" s="57" t="s">
        <v>13</v>
      </c>
      <c r="C66" s="28">
        <f>C46</f>
        <v>0</v>
      </c>
      <c r="D66" s="49" t="s">
        <v>14</v>
      </c>
      <c r="E66" s="159"/>
      <c r="F66" s="124"/>
      <c r="G66" s="174"/>
      <c r="H66" s="126"/>
      <c r="I66" s="126"/>
      <c r="J66" s="126"/>
    </row>
    <row r="67" spans="1:21" x14ac:dyDescent="0.5">
      <c r="A67" s="134"/>
      <c r="B67" s="58" t="s">
        <v>99</v>
      </c>
      <c r="C67" s="104" t="s">
        <v>100</v>
      </c>
      <c r="D67" s="85"/>
      <c r="E67" s="89"/>
      <c r="F67" s="90"/>
      <c r="G67" s="90"/>
      <c r="H67" s="90"/>
      <c r="I67" s="90"/>
      <c r="J67" s="90"/>
    </row>
    <row r="68" spans="1:21" ht="46.5" x14ac:dyDescent="0.5">
      <c r="A68" s="134"/>
      <c r="B68" s="59" t="s">
        <v>101</v>
      </c>
      <c r="C68" s="24"/>
      <c r="D68" s="49" t="s">
        <v>18</v>
      </c>
      <c r="E68" s="52">
        <f>C68</f>
        <v>0</v>
      </c>
      <c r="F68" s="50" t="s">
        <v>230</v>
      </c>
      <c r="G68" s="50" t="s">
        <v>229</v>
      </c>
      <c r="H68" s="50" t="s">
        <v>228</v>
      </c>
      <c r="I68" s="50" t="s">
        <v>227</v>
      </c>
      <c r="J68" s="50" t="s">
        <v>226</v>
      </c>
    </row>
    <row r="69" spans="1:21" x14ac:dyDescent="0.5">
      <c r="A69" s="134"/>
      <c r="B69" s="58" t="s">
        <v>102</v>
      </c>
      <c r="C69" s="103" t="s">
        <v>103</v>
      </c>
      <c r="D69" s="85"/>
      <c r="E69" s="89"/>
      <c r="F69" s="90"/>
      <c r="G69" s="90"/>
      <c r="H69" s="90"/>
      <c r="I69" s="90"/>
      <c r="J69" s="90"/>
    </row>
    <row r="70" spans="1:21" ht="46.5" x14ac:dyDescent="0.5">
      <c r="A70" s="134"/>
      <c r="B70" s="61" t="s">
        <v>104</v>
      </c>
      <c r="C70" s="29"/>
      <c r="D70" s="88" t="s">
        <v>106</v>
      </c>
      <c r="E70" s="157" t="e">
        <f>1-ABS(C71-C70)/C70</f>
        <v>#DIV/0!</v>
      </c>
      <c r="F70" s="125" t="s">
        <v>271</v>
      </c>
      <c r="G70" s="173" t="s">
        <v>270</v>
      </c>
      <c r="H70" s="173" t="s">
        <v>269</v>
      </c>
      <c r="I70" s="173" t="s">
        <v>268</v>
      </c>
      <c r="J70" s="173" t="s">
        <v>267</v>
      </c>
    </row>
    <row r="71" spans="1:21" ht="46.5" x14ac:dyDescent="0.5">
      <c r="A71" s="135"/>
      <c r="B71" s="59" t="s">
        <v>105</v>
      </c>
      <c r="C71" s="18"/>
      <c r="D71" s="49" t="s">
        <v>106</v>
      </c>
      <c r="E71" s="159"/>
      <c r="F71" s="126"/>
      <c r="G71" s="126"/>
      <c r="H71" s="126"/>
      <c r="I71" s="126"/>
      <c r="J71" s="126"/>
    </row>
    <row r="72" spans="1:21" x14ac:dyDescent="0.5">
      <c r="A72" s="132" t="s">
        <v>107</v>
      </c>
      <c r="B72" s="60" t="s">
        <v>108</v>
      </c>
      <c r="C72" s="104" t="s">
        <v>109</v>
      </c>
      <c r="D72" s="85"/>
      <c r="E72" s="89"/>
      <c r="F72" s="90"/>
      <c r="G72" s="90"/>
      <c r="H72" s="90"/>
      <c r="I72" s="90"/>
      <c r="J72" s="90"/>
      <c r="T72" s="111" t="s">
        <v>289</v>
      </c>
    </row>
    <row r="73" spans="1:21" x14ac:dyDescent="0.5">
      <c r="A73" s="133"/>
      <c r="B73" s="56" t="s">
        <v>110</v>
      </c>
      <c r="C73" s="30"/>
      <c r="D73" s="78" t="s">
        <v>14</v>
      </c>
      <c r="E73" s="157" t="e">
        <f>((C73*C75)+C74)/C76</f>
        <v>#DIV/0!</v>
      </c>
      <c r="F73" s="125" t="s">
        <v>195</v>
      </c>
      <c r="G73" s="173" t="s">
        <v>194</v>
      </c>
      <c r="H73" s="173" t="s">
        <v>193</v>
      </c>
      <c r="I73" s="173" t="s">
        <v>192</v>
      </c>
      <c r="J73" s="173" t="s">
        <v>191</v>
      </c>
      <c r="T73" s="117">
        <f>C73*C75</f>
        <v>0</v>
      </c>
      <c r="U73" s="118" t="e">
        <f>T73/C76</f>
        <v>#DIV/0!</v>
      </c>
    </row>
    <row r="74" spans="1:21" x14ac:dyDescent="0.5">
      <c r="A74" s="133"/>
      <c r="B74" s="56" t="s">
        <v>111</v>
      </c>
      <c r="C74" s="30"/>
      <c r="D74" s="78" t="s">
        <v>14</v>
      </c>
      <c r="E74" s="158"/>
      <c r="F74" s="128"/>
      <c r="G74" s="128"/>
      <c r="H74" s="128"/>
      <c r="I74" s="128"/>
      <c r="J74" s="128"/>
    </row>
    <row r="75" spans="1:21" x14ac:dyDescent="0.5">
      <c r="A75" s="133"/>
      <c r="B75" s="56" t="s">
        <v>112</v>
      </c>
      <c r="C75" s="31"/>
      <c r="D75" s="78" t="s">
        <v>113</v>
      </c>
      <c r="E75" s="158"/>
      <c r="F75" s="128"/>
      <c r="G75" s="128"/>
      <c r="H75" s="128"/>
      <c r="I75" s="128"/>
      <c r="J75" s="128"/>
    </row>
    <row r="76" spans="1:21" x14ac:dyDescent="0.5">
      <c r="A76" s="134"/>
      <c r="B76" s="57" t="s">
        <v>114</v>
      </c>
      <c r="C76" s="32"/>
      <c r="D76" s="79" t="s">
        <v>14</v>
      </c>
      <c r="E76" s="159"/>
      <c r="F76" s="126"/>
      <c r="G76" s="126"/>
      <c r="H76" s="126"/>
      <c r="I76" s="126"/>
      <c r="J76" s="126"/>
    </row>
    <row r="77" spans="1:21" x14ac:dyDescent="0.5">
      <c r="A77" s="134"/>
      <c r="B77" s="58" t="s">
        <v>115</v>
      </c>
      <c r="C77" s="103" t="s">
        <v>116</v>
      </c>
      <c r="D77" s="85"/>
      <c r="E77" s="93"/>
      <c r="F77" s="90"/>
      <c r="G77" s="90"/>
      <c r="H77" s="90"/>
      <c r="I77" s="90"/>
      <c r="J77" s="90"/>
    </row>
    <row r="78" spans="1:21" x14ac:dyDescent="0.5">
      <c r="A78" s="134"/>
      <c r="B78" s="56" t="s">
        <v>118</v>
      </c>
      <c r="C78" s="33"/>
      <c r="D78" s="78" t="s">
        <v>14</v>
      </c>
      <c r="E78" s="168" t="e">
        <f>(C78/C79)*$N$78</f>
        <v>#DIV/0!</v>
      </c>
      <c r="F78" s="173" t="s">
        <v>235</v>
      </c>
      <c r="G78" s="173" t="s">
        <v>234</v>
      </c>
      <c r="H78" s="173" t="s">
        <v>233</v>
      </c>
      <c r="I78" s="173" t="s">
        <v>232</v>
      </c>
      <c r="J78" s="173" t="s">
        <v>231</v>
      </c>
      <c r="N78" s="1">
        <v>365</v>
      </c>
    </row>
    <row r="79" spans="1:21" x14ac:dyDescent="0.5">
      <c r="A79" s="134"/>
      <c r="B79" s="70" t="s">
        <v>117</v>
      </c>
      <c r="C79" s="34"/>
      <c r="D79" s="79" t="s">
        <v>14</v>
      </c>
      <c r="E79" s="169"/>
      <c r="F79" s="126"/>
      <c r="G79" s="126"/>
      <c r="H79" s="126"/>
      <c r="I79" s="126"/>
      <c r="J79" s="126"/>
    </row>
    <row r="80" spans="1:21" x14ac:dyDescent="0.5">
      <c r="A80" s="134"/>
      <c r="B80" s="58" t="s">
        <v>119</v>
      </c>
      <c r="C80" s="103" t="s">
        <v>120</v>
      </c>
      <c r="D80" s="85"/>
      <c r="E80" s="89"/>
      <c r="F80" s="90"/>
      <c r="G80" s="90"/>
      <c r="H80" s="90"/>
      <c r="I80" s="90"/>
      <c r="J80" s="90"/>
    </row>
    <row r="81" spans="1:21" x14ac:dyDescent="0.5">
      <c r="A81" s="134"/>
      <c r="B81" s="56" t="s">
        <v>121</v>
      </c>
      <c r="C81" s="35"/>
      <c r="D81" s="88" t="s">
        <v>123</v>
      </c>
      <c r="E81" s="170" t="e">
        <f>C82/C81</f>
        <v>#DIV/0!</v>
      </c>
      <c r="F81" s="172" t="s">
        <v>276</v>
      </c>
      <c r="G81" s="172" t="s">
        <v>275</v>
      </c>
      <c r="H81" s="172" t="s">
        <v>274</v>
      </c>
      <c r="I81" s="172" t="s">
        <v>273</v>
      </c>
      <c r="J81" s="172" t="s">
        <v>272</v>
      </c>
    </row>
    <row r="82" spans="1:21" ht="46.5" x14ac:dyDescent="0.5">
      <c r="A82" s="135"/>
      <c r="B82" s="59" t="s">
        <v>122</v>
      </c>
      <c r="C82" s="36"/>
      <c r="D82" s="49" t="s">
        <v>123</v>
      </c>
      <c r="E82" s="171"/>
      <c r="F82" s="165"/>
      <c r="G82" s="165"/>
      <c r="H82" s="165"/>
      <c r="I82" s="165"/>
      <c r="J82" s="165"/>
    </row>
    <row r="83" spans="1:21" x14ac:dyDescent="0.5">
      <c r="A83" s="132" t="s">
        <v>124</v>
      </c>
      <c r="B83" s="63" t="s">
        <v>125</v>
      </c>
      <c r="C83" s="104" t="s">
        <v>136</v>
      </c>
      <c r="D83" s="94"/>
      <c r="E83" s="89"/>
      <c r="F83" s="90"/>
      <c r="G83" s="90"/>
      <c r="H83" s="90"/>
      <c r="I83" s="90"/>
      <c r="J83" s="90"/>
      <c r="T83" s="114" t="s">
        <v>288</v>
      </c>
    </row>
    <row r="84" spans="1:21" x14ac:dyDescent="0.5">
      <c r="A84" s="133"/>
      <c r="B84" s="71" t="s">
        <v>126</v>
      </c>
      <c r="C84" s="109"/>
      <c r="D84" s="95"/>
      <c r="E84" s="91"/>
      <c r="F84" s="92"/>
      <c r="G84" s="92"/>
      <c r="H84" s="92"/>
      <c r="I84" s="92"/>
      <c r="J84" s="92"/>
      <c r="T84" s="115">
        <f>(C85+C86+C87+C88+C89+C91)</f>
        <v>0</v>
      </c>
      <c r="U84" s="118" t="e">
        <f>T84/C92</f>
        <v>#DIV/0!</v>
      </c>
    </row>
    <row r="85" spans="1:21" x14ac:dyDescent="0.5">
      <c r="A85" s="133"/>
      <c r="B85" s="64" t="s">
        <v>127</v>
      </c>
      <c r="C85" s="37"/>
      <c r="D85" s="96" t="s">
        <v>14</v>
      </c>
      <c r="E85" s="157" t="e">
        <f>(C85+C86+C87+C88+C89+C91)/C92</f>
        <v>#DIV/0!</v>
      </c>
      <c r="F85" s="173" t="s">
        <v>200</v>
      </c>
      <c r="G85" s="173" t="s">
        <v>199</v>
      </c>
      <c r="H85" s="173" t="s">
        <v>198</v>
      </c>
      <c r="I85" s="173" t="s">
        <v>197</v>
      </c>
      <c r="J85" s="173" t="s">
        <v>196</v>
      </c>
    </row>
    <row r="86" spans="1:21" x14ac:dyDescent="0.5">
      <c r="A86" s="133"/>
      <c r="B86" s="64" t="s">
        <v>128</v>
      </c>
      <c r="C86" s="37"/>
      <c r="D86" s="96" t="s">
        <v>14</v>
      </c>
      <c r="E86" s="158"/>
      <c r="F86" s="128"/>
      <c r="G86" s="128"/>
      <c r="H86" s="128"/>
      <c r="I86" s="128"/>
      <c r="J86" s="128"/>
    </row>
    <row r="87" spans="1:21" x14ac:dyDescent="0.5">
      <c r="A87" s="133"/>
      <c r="B87" s="64" t="s">
        <v>129</v>
      </c>
      <c r="C87" s="37"/>
      <c r="D87" s="96" t="s">
        <v>14</v>
      </c>
      <c r="E87" s="158"/>
      <c r="F87" s="128"/>
      <c r="G87" s="128"/>
      <c r="H87" s="128"/>
      <c r="I87" s="128"/>
      <c r="J87" s="128"/>
    </row>
    <row r="88" spans="1:21" x14ac:dyDescent="0.5">
      <c r="A88" s="133"/>
      <c r="B88" s="64" t="s">
        <v>130</v>
      </c>
      <c r="C88" s="37"/>
      <c r="D88" s="96" t="s">
        <v>14</v>
      </c>
      <c r="E88" s="158"/>
      <c r="F88" s="128"/>
      <c r="G88" s="128"/>
      <c r="H88" s="128"/>
      <c r="I88" s="128"/>
      <c r="J88" s="128"/>
    </row>
    <row r="89" spans="1:21" x14ac:dyDescent="0.5">
      <c r="A89" s="133"/>
      <c r="B89" s="64" t="s">
        <v>131</v>
      </c>
      <c r="C89" s="37"/>
      <c r="D89" s="96" t="s">
        <v>14</v>
      </c>
      <c r="E89" s="158"/>
      <c r="F89" s="128"/>
      <c r="G89" s="128"/>
      <c r="H89" s="128"/>
      <c r="I89" s="128"/>
      <c r="J89" s="128"/>
    </row>
    <row r="90" spans="1:21" x14ac:dyDescent="0.5">
      <c r="A90" s="133"/>
      <c r="B90" s="71" t="s">
        <v>132</v>
      </c>
      <c r="C90" s="37"/>
      <c r="D90" s="95"/>
      <c r="E90" s="158"/>
      <c r="F90" s="128"/>
      <c r="G90" s="128"/>
      <c r="H90" s="128"/>
      <c r="I90" s="128"/>
      <c r="J90" s="128"/>
    </row>
    <row r="91" spans="1:21" ht="46.5" x14ac:dyDescent="0.5">
      <c r="A91" s="133"/>
      <c r="B91" s="72" t="s">
        <v>133</v>
      </c>
      <c r="C91" s="37"/>
      <c r="D91" s="97" t="s">
        <v>14</v>
      </c>
      <c r="E91" s="158"/>
      <c r="F91" s="128"/>
      <c r="G91" s="128"/>
      <c r="H91" s="128"/>
      <c r="I91" s="128"/>
      <c r="J91" s="128"/>
    </row>
    <row r="92" spans="1:21" x14ac:dyDescent="0.5">
      <c r="A92" s="133"/>
      <c r="B92" s="66" t="s">
        <v>114</v>
      </c>
      <c r="C92" s="38"/>
      <c r="D92" s="98" t="s">
        <v>14</v>
      </c>
      <c r="E92" s="159"/>
      <c r="F92" s="126"/>
      <c r="G92" s="126"/>
      <c r="H92" s="126"/>
      <c r="I92" s="126"/>
      <c r="J92" s="126"/>
    </row>
    <row r="93" spans="1:21" x14ac:dyDescent="0.5">
      <c r="A93" s="133"/>
      <c r="B93" s="58" t="s">
        <v>134</v>
      </c>
      <c r="C93" s="103" t="s">
        <v>135</v>
      </c>
      <c r="D93" s="85"/>
      <c r="E93" s="89"/>
      <c r="F93" s="90"/>
      <c r="G93" s="90"/>
      <c r="H93" s="90"/>
      <c r="I93" s="90"/>
      <c r="J93" s="90"/>
    </row>
    <row r="94" spans="1:21" ht="69.75" x14ac:dyDescent="0.5">
      <c r="A94" s="133"/>
      <c r="B94" s="59" t="s">
        <v>137</v>
      </c>
      <c r="C94" s="39"/>
      <c r="D94" s="49" t="s">
        <v>18</v>
      </c>
      <c r="E94" s="53">
        <f>C94</f>
        <v>0</v>
      </c>
      <c r="F94" s="51" t="s">
        <v>236</v>
      </c>
      <c r="G94" s="51">
        <v>3</v>
      </c>
      <c r="H94" s="51">
        <v>2</v>
      </c>
      <c r="I94" s="51">
        <v>1</v>
      </c>
      <c r="J94" s="51">
        <v>1</v>
      </c>
    </row>
    <row r="95" spans="1:21" x14ac:dyDescent="0.5">
      <c r="A95" s="134"/>
      <c r="B95" s="58" t="s">
        <v>138</v>
      </c>
      <c r="C95" s="103" t="s">
        <v>139</v>
      </c>
      <c r="D95" s="85"/>
      <c r="E95" s="89"/>
      <c r="F95" s="90"/>
      <c r="G95" s="90"/>
      <c r="H95" s="90"/>
      <c r="I95" s="90"/>
      <c r="J95" s="90"/>
    </row>
    <row r="96" spans="1:21" x14ac:dyDescent="0.5">
      <c r="A96" s="134"/>
      <c r="B96" s="56" t="s">
        <v>140</v>
      </c>
      <c r="C96" s="40"/>
      <c r="D96" s="78" t="s">
        <v>52</v>
      </c>
      <c r="E96" s="157" t="e">
        <f>(C97/C96)*(C98/C96)</f>
        <v>#DIV/0!</v>
      </c>
      <c r="F96" s="125" t="s">
        <v>281</v>
      </c>
      <c r="G96" s="173" t="s">
        <v>280</v>
      </c>
      <c r="H96" s="173" t="s">
        <v>279</v>
      </c>
      <c r="I96" s="173" t="s">
        <v>278</v>
      </c>
      <c r="J96" s="173" t="s">
        <v>277</v>
      </c>
    </row>
    <row r="97" spans="1:21" x14ac:dyDescent="0.5">
      <c r="A97" s="134"/>
      <c r="B97" s="56" t="s">
        <v>141</v>
      </c>
      <c r="C97" s="40"/>
      <c r="D97" s="78" t="s">
        <v>52</v>
      </c>
      <c r="E97" s="158"/>
      <c r="F97" s="128"/>
      <c r="G97" s="128"/>
      <c r="H97" s="128"/>
      <c r="I97" s="128"/>
      <c r="J97" s="128"/>
    </row>
    <row r="98" spans="1:21" x14ac:dyDescent="0.5">
      <c r="A98" s="135"/>
      <c r="B98" s="57" t="s">
        <v>142</v>
      </c>
      <c r="C98" s="41"/>
      <c r="D98" s="79" t="s">
        <v>52</v>
      </c>
      <c r="E98" s="159"/>
      <c r="F98" s="126"/>
      <c r="G98" s="126"/>
      <c r="H98" s="126"/>
      <c r="I98" s="126"/>
      <c r="J98" s="126"/>
    </row>
    <row r="99" spans="1:21" x14ac:dyDescent="0.5">
      <c r="A99" s="132" t="s">
        <v>143</v>
      </c>
      <c r="B99" s="60" t="s">
        <v>144</v>
      </c>
      <c r="C99" s="104" t="s">
        <v>145</v>
      </c>
      <c r="D99" s="85"/>
      <c r="E99" s="89"/>
      <c r="F99" s="90"/>
      <c r="G99" s="90"/>
      <c r="H99" s="90"/>
      <c r="I99" s="90"/>
      <c r="J99" s="90"/>
      <c r="T99" s="112" t="s">
        <v>301</v>
      </c>
      <c r="U99" s="112" t="s">
        <v>302</v>
      </c>
    </row>
    <row r="100" spans="1:21" ht="46.5" x14ac:dyDescent="0.5">
      <c r="A100" s="133"/>
      <c r="B100" s="68" t="s">
        <v>146</v>
      </c>
      <c r="C100" s="42"/>
      <c r="D100" s="88" t="s">
        <v>14</v>
      </c>
      <c r="E100" s="157" t="e">
        <f>C100/C101</f>
        <v>#DIV/0!</v>
      </c>
      <c r="F100" s="125" t="s">
        <v>205</v>
      </c>
      <c r="G100" s="173" t="s">
        <v>204</v>
      </c>
      <c r="H100" s="173" t="s">
        <v>203</v>
      </c>
      <c r="I100" s="173" t="s">
        <v>202</v>
      </c>
      <c r="J100" s="173" t="s">
        <v>201</v>
      </c>
      <c r="T100" s="120">
        <f>C100</f>
        <v>0</v>
      </c>
      <c r="U100" s="118" t="e">
        <f>T100/C101</f>
        <v>#DIV/0!</v>
      </c>
    </row>
    <row r="101" spans="1:21" x14ac:dyDescent="0.5">
      <c r="A101" s="133"/>
      <c r="B101" s="57" t="s">
        <v>114</v>
      </c>
      <c r="C101" s="43"/>
      <c r="D101" s="79" t="s">
        <v>14</v>
      </c>
      <c r="E101" s="159"/>
      <c r="F101" s="126"/>
      <c r="G101" s="126"/>
      <c r="H101" s="126"/>
      <c r="I101" s="126"/>
      <c r="J101" s="126"/>
    </row>
    <row r="102" spans="1:21" x14ac:dyDescent="0.5">
      <c r="A102" s="133"/>
      <c r="B102" s="58" t="s">
        <v>147</v>
      </c>
      <c r="C102" s="103" t="s">
        <v>148</v>
      </c>
      <c r="D102" s="85"/>
      <c r="E102" s="89"/>
      <c r="F102" s="90"/>
      <c r="G102" s="90"/>
      <c r="H102" s="90"/>
      <c r="I102" s="90"/>
      <c r="J102" s="90"/>
    </row>
    <row r="103" spans="1:21" ht="69.75" x14ac:dyDescent="0.5">
      <c r="A103" s="133"/>
      <c r="B103" s="67" t="s">
        <v>149</v>
      </c>
      <c r="C103" s="39"/>
      <c r="D103" s="49" t="s">
        <v>18</v>
      </c>
      <c r="E103" s="53">
        <f>C103</f>
        <v>0</v>
      </c>
      <c r="F103" s="51" t="s">
        <v>241</v>
      </c>
      <c r="G103" s="51" t="s">
        <v>240</v>
      </c>
      <c r="H103" s="51" t="s">
        <v>239</v>
      </c>
      <c r="I103" s="51" t="s">
        <v>238</v>
      </c>
      <c r="J103" s="51" t="s">
        <v>237</v>
      </c>
    </row>
    <row r="104" spans="1:21" x14ac:dyDescent="0.5">
      <c r="A104" s="134"/>
      <c r="B104" s="73" t="s">
        <v>150</v>
      </c>
      <c r="C104" s="103" t="s">
        <v>151</v>
      </c>
      <c r="D104" s="85"/>
      <c r="E104" s="89"/>
      <c r="F104" s="90"/>
      <c r="G104" s="90"/>
      <c r="H104" s="90"/>
      <c r="I104" s="90"/>
      <c r="J104" s="90"/>
    </row>
    <row r="105" spans="1:21" ht="46.5" x14ac:dyDescent="0.5">
      <c r="A105" s="134"/>
      <c r="B105" s="68" t="s">
        <v>152</v>
      </c>
      <c r="C105" s="44"/>
      <c r="D105" s="88" t="s">
        <v>80</v>
      </c>
      <c r="E105" s="166" t="e">
        <f>C105/C106</f>
        <v>#DIV/0!</v>
      </c>
      <c r="F105" s="164" t="s">
        <v>286</v>
      </c>
      <c r="G105" s="172" t="s">
        <v>285</v>
      </c>
      <c r="H105" s="172" t="s">
        <v>284</v>
      </c>
      <c r="I105" s="172" t="s">
        <v>283</v>
      </c>
      <c r="J105" s="172" t="s">
        <v>282</v>
      </c>
    </row>
    <row r="106" spans="1:21" x14ac:dyDescent="0.5">
      <c r="A106" s="135"/>
      <c r="B106" s="57" t="s">
        <v>153</v>
      </c>
      <c r="C106" s="45"/>
      <c r="D106" s="49" t="s">
        <v>287</v>
      </c>
      <c r="E106" s="167"/>
      <c r="F106" s="165"/>
      <c r="G106" s="165"/>
      <c r="H106" s="165"/>
      <c r="I106" s="165"/>
      <c r="J106" s="165"/>
    </row>
    <row r="107" spans="1:21" x14ac:dyDescent="0.5">
      <c r="D107" s="99"/>
      <c r="E107" s="100"/>
      <c r="F107" s="99"/>
      <c r="G107" s="99"/>
      <c r="H107" s="99"/>
      <c r="I107" s="99"/>
      <c r="J107" s="99"/>
    </row>
    <row r="108" spans="1:21" x14ac:dyDescent="0.5">
      <c r="D108" s="99"/>
      <c r="E108" s="100"/>
      <c r="F108" s="99"/>
      <c r="G108" s="99"/>
      <c r="H108" s="99"/>
      <c r="I108" s="99"/>
      <c r="J108" s="99"/>
    </row>
    <row r="109" spans="1:21" x14ac:dyDescent="0.5">
      <c r="D109" s="99"/>
      <c r="E109" s="100"/>
      <c r="F109" s="99"/>
      <c r="G109" s="99"/>
      <c r="H109" s="99"/>
      <c r="I109" s="99"/>
      <c r="J109" s="99"/>
    </row>
    <row r="110" spans="1:21" x14ac:dyDescent="0.5">
      <c r="D110" s="99"/>
      <c r="E110" s="100"/>
      <c r="F110" s="99"/>
      <c r="G110" s="99"/>
      <c r="H110" s="99"/>
      <c r="I110" s="99"/>
      <c r="J110" s="99"/>
    </row>
    <row r="111" spans="1:21" x14ac:dyDescent="0.5">
      <c r="D111" s="99"/>
      <c r="E111" s="100"/>
      <c r="F111" s="99"/>
      <c r="G111" s="99"/>
      <c r="H111" s="99"/>
      <c r="I111" s="99"/>
      <c r="J111" s="99"/>
    </row>
    <row r="112" spans="1:21" x14ac:dyDescent="0.5">
      <c r="D112" s="99"/>
      <c r="E112" s="100"/>
      <c r="F112" s="99"/>
      <c r="G112" s="99"/>
      <c r="H112" s="99"/>
      <c r="I112" s="99"/>
      <c r="J112" s="99"/>
    </row>
    <row r="113" spans="4:10" x14ac:dyDescent="0.5">
      <c r="D113" s="99"/>
      <c r="E113" s="100"/>
      <c r="F113" s="99"/>
      <c r="G113" s="99"/>
      <c r="H113" s="99"/>
      <c r="I113" s="99"/>
      <c r="J113" s="99"/>
    </row>
    <row r="114" spans="4:10" x14ac:dyDescent="0.5">
      <c r="D114" s="99"/>
      <c r="E114" s="100"/>
      <c r="F114" s="99"/>
      <c r="G114" s="99"/>
      <c r="H114" s="99"/>
      <c r="I114" s="99"/>
      <c r="J114" s="99"/>
    </row>
    <row r="115" spans="4:10" x14ac:dyDescent="0.5">
      <c r="D115" s="99"/>
      <c r="E115" s="100"/>
      <c r="F115" s="99"/>
      <c r="G115" s="99"/>
      <c r="H115" s="99"/>
      <c r="I115" s="99"/>
      <c r="J115" s="99"/>
    </row>
    <row r="116" spans="4:10" x14ac:dyDescent="0.5">
      <c r="D116" s="99"/>
      <c r="E116" s="100"/>
      <c r="F116" s="99"/>
      <c r="G116" s="99"/>
      <c r="H116" s="99"/>
      <c r="I116" s="99"/>
      <c r="J116" s="99"/>
    </row>
    <row r="117" spans="4:10" x14ac:dyDescent="0.5">
      <c r="D117" s="99"/>
      <c r="E117" s="100"/>
      <c r="F117" s="99"/>
      <c r="G117" s="99"/>
      <c r="H117" s="99"/>
      <c r="I117" s="99"/>
      <c r="J117" s="99"/>
    </row>
    <row r="118" spans="4:10" x14ac:dyDescent="0.5">
      <c r="D118" s="99"/>
      <c r="E118" s="100"/>
      <c r="F118" s="99"/>
      <c r="G118" s="99"/>
      <c r="H118" s="99"/>
      <c r="I118" s="99"/>
      <c r="J118" s="99"/>
    </row>
    <row r="119" spans="4:10" x14ac:dyDescent="0.5">
      <c r="D119" s="99"/>
      <c r="E119" s="100"/>
      <c r="F119" s="99"/>
      <c r="G119" s="99"/>
      <c r="H119" s="99"/>
      <c r="I119" s="99"/>
      <c r="J119" s="99"/>
    </row>
    <row r="120" spans="4:10" x14ac:dyDescent="0.5">
      <c r="D120" s="99"/>
      <c r="E120" s="100"/>
      <c r="F120" s="99"/>
      <c r="G120" s="99"/>
      <c r="H120" s="99"/>
      <c r="I120" s="99"/>
      <c r="J120" s="99"/>
    </row>
    <row r="121" spans="4:10" x14ac:dyDescent="0.5">
      <c r="D121" s="99"/>
      <c r="E121" s="100"/>
      <c r="F121" s="99"/>
      <c r="G121" s="99"/>
      <c r="H121" s="99"/>
      <c r="I121" s="99"/>
      <c r="J121" s="99"/>
    </row>
    <row r="122" spans="4:10" x14ac:dyDescent="0.5">
      <c r="D122" s="99"/>
      <c r="E122" s="100"/>
      <c r="F122" s="99"/>
      <c r="G122" s="99"/>
      <c r="H122" s="99"/>
      <c r="I122" s="99"/>
      <c r="J122" s="99"/>
    </row>
    <row r="123" spans="4:10" x14ac:dyDescent="0.5">
      <c r="D123" s="99"/>
      <c r="E123" s="100"/>
      <c r="F123" s="99"/>
      <c r="G123" s="99"/>
      <c r="H123" s="99"/>
      <c r="I123" s="99"/>
      <c r="J123" s="99"/>
    </row>
    <row r="124" spans="4:10" x14ac:dyDescent="0.5">
      <c r="D124" s="99"/>
      <c r="E124" s="100"/>
      <c r="F124" s="99"/>
      <c r="G124" s="99"/>
      <c r="H124" s="99"/>
      <c r="I124" s="99"/>
      <c r="J124" s="99"/>
    </row>
    <row r="125" spans="4:10" x14ac:dyDescent="0.5">
      <c r="D125" s="99"/>
      <c r="E125" s="100"/>
      <c r="F125" s="99"/>
      <c r="G125" s="99"/>
      <c r="H125" s="99"/>
      <c r="I125" s="99"/>
      <c r="J125" s="99"/>
    </row>
    <row r="126" spans="4:10" x14ac:dyDescent="0.5">
      <c r="D126" s="99"/>
      <c r="E126" s="100"/>
      <c r="F126" s="99"/>
      <c r="G126" s="99"/>
      <c r="H126" s="99"/>
      <c r="I126" s="99"/>
      <c r="J126" s="99"/>
    </row>
    <row r="127" spans="4:10" x14ac:dyDescent="0.5">
      <c r="D127" s="99"/>
      <c r="E127" s="100"/>
      <c r="F127" s="99"/>
      <c r="G127" s="99"/>
      <c r="H127" s="99"/>
      <c r="I127" s="99"/>
      <c r="J127" s="99"/>
    </row>
    <row r="128" spans="4:10" x14ac:dyDescent="0.5">
      <c r="D128" s="99"/>
      <c r="E128" s="100"/>
      <c r="F128" s="99"/>
      <c r="G128" s="99"/>
      <c r="H128" s="99"/>
      <c r="I128" s="99"/>
      <c r="J128" s="99"/>
    </row>
    <row r="129" spans="4:10" x14ac:dyDescent="0.5">
      <c r="D129" s="99"/>
      <c r="E129" s="100"/>
      <c r="F129" s="99"/>
      <c r="G129" s="99"/>
      <c r="H129" s="99"/>
      <c r="I129" s="99"/>
      <c r="J129" s="99"/>
    </row>
    <row r="130" spans="4:10" x14ac:dyDescent="0.5">
      <c r="D130" s="99"/>
      <c r="E130" s="100"/>
      <c r="F130" s="99"/>
      <c r="G130" s="99"/>
      <c r="H130" s="99"/>
      <c r="I130" s="99"/>
      <c r="J130" s="99"/>
    </row>
    <row r="131" spans="4:10" x14ac:dyDescent="0.5">
      <c r="D131" s="99"/>
      <c r="E131" s="100"/>
      <c r="F131" s="99"/>
      <c r="G131" s="99"/>
      <c r="H131" s="99"/>
      <c r="I131" s="99"/>
      <c r="J131" s="99"/>
    </row>
    <row r="132" spans="4:10" x14ac:dyDescent="0.5">
      <c r="D132" s="99"/>
      <c r="E132" s="100"/>
      <c r="F132" s="99"/>
      <c r="G132" s="99"/>
      <c r="H132" s="99"/>
      <c r="I132" s="99"/>
      <c r="J132" s="99"/>
    </row>
    <row r="133" spans="4:10" x14ac:dyDescent="0.5">
      <c r="D133" s="99"/>
      <c r="E133" s="100"/>
      <c r="F133" s="99"/>
      <c r="G133" s="99"/>
      <c r="H133" s="99"/>
      <c r="I133" s="99"/>
      <c r="J133" s="99"/>
    </row>
    <row r="134" spans="4:10" x14ac:dyDescent="0.5">
      <c r="D134" s="99"/>
      <c r="E134" s="100"/>
      <c r="F134" s="99"/>
      <c r="G134" s="99"/>
      <c r="H134" s="99"/>
      <c r="I134" s="99"/>
      <c r="J134" s="99"/>
    </row>
    <row r="135" spans="4:10" x14ac:dyDescent="0.5">
      <c r="D135" s="99"/>
      <c r="E135" s="100"/>
      <c r="F135" s="99"/>
      <c r="G135" s="99"/>
      <c r="H135" s="99"/>
      <c r="I135" s="99"/>
      <c r="J135" s="99"/>
    </row>
    <row r="136" spans="4:10" x14ac:dyDescent="0.5">
      <c r="D136" s="99"/>
      <c r="E136" s="100"/>
      <c r="F136" s="99"/>
      <c r="G136" s="99"/>
      <c r="H136" s="99"/>
      <c r="I136" s="99"/>
      <c r="J136" s="99"/>
    </row>
    <row r="137" spans="4:10" x14ac:dyDescent="0.5">
      <c r="D137" s="99"/>
      <c r="E137" s="100"/>
      <c r="F137" s="99"/>
      <c r="G137" s="99"/>
      <c r="H137" s="99"/>
      <c r="I137" s="99"/>
      <c r="J137" s="99"/>
    </row>
    <row r="138" spans="4:10" x14ac:dyDescent="0.5">
      <c r="D138" s="99"/>
      <c r="E138" s="100"/>
      <c r="F138" s="99"/>
      <c r="G138" s="99"/>
      <c r="H138" s="99"/>
      <c r="I138" s="99"/>
      <c r="J138" s="99"/>
    </row>
    <row r="139" spans="4:10" x14ac:dyDescent="0.5">
      <c r="D139" s="99"/>
      <c r="E139" s="100"/>
      <c r="F139" s="99"/>
      <c r="G139" s="99"/>
      <c r="H139" s="99"/>
      <c r="I139" s="99"/>
      <c r="J139" s="99"/>
    </row>
    <row r="140" spans="4:10" x14ac:dyDescent="0.5">
      <c r="D140" s="99"/>
      <c r="E140" s="100"/>
      <c r="F140" s="99"/>
      <c r="G140" s="99"/>
      <c r="H140" s="99"/>
      <c r="I140" s="99"/>
      <c r="J140" s="99"/>
    </row>
    <row r="141" spans="4:10" x14ac:dyDescent="0.5">
      <c r="D141" s="99"/>
      <c r="E141" s="100"/>
      <c r="F141" s="99"/>
      <c r="G141" s="99"/>
      <c r="H141" s="99"/>
      <c r="I141" s="99"/>
      <c r="J141" s="99"/>
    </row>
    <row r="142" spans="4:10" x14ac:dyDescent="0.5">
      <c r="D142" s="99"/>
      <c r="E142" s="100"/>
      <c r="F142" s="99"/>
      <c r="G142" s="99"/>
      <c r="H142" s="99"/>
      <c r="I142" s="99"/>
      <c r="J142" s="99"/>
    </row>
    <row r="143" spans="4:10" x14ac:dyDescent="0.5">
      <c r="D143" s="99"/>
      <c r="E143" s="100"/>
      <c r="F143" s="99"/>
      <c r="G143" s="99"/>
      <c r="H143" s="99"/>
      <c r="I143" s="99"/>
      <c r="J143" s="99"/>
    </row>
    <row r="144" spans="4:10" x14ac:dyDescent="0.5">
      <c r="D144" s="99"/>
      <c r="E144" s="100"/>
      <c r="F144" s="99"/>
      <c r="G144" s="99"/>
      <c r="H144" s="99"/>
      <c r="I144" s="99"/>
      <c r="J144" s="99"/>
    </row>
    <row r="145" spans="4:10" x14ac:dyDescent="0.5">
      <c r="D145" s="99"/>
      <c r="E145" s="100"/>
      <c r="F145" s="99"/>
      <c r="G145" s="99"/>
      <c r="H145" s="99"/>
      <c r="I145" s="99"/>
      <c r="J145" s="99"/>
    </row>
    <row r="146" spans="4:10" x14ac:dyDescent="0.5">
      <c r="D146" s="99"/>
      <c r="E146" s="100"/>
      <c r="F146" s="99"/>
      <c r="G146" s="99"/>
      <c r="H146" s="99"/>
      <c r="I146" s="99"/>
      <c r="J146" s="99"/>
    </row>
    <row r="147" spans="4:10" x14ac:dyDescent="0.5">
      <c r="D147" s="99"/>
      <c r="E147" s="100"/>
      <c r="F147" s="99"/>
      <c r="G147" s="99"/>
      <c r="H147" s="99"/>
      <c r="I147" s="99"/>
      <c r="J147" s="99"/>
    </row>
    <row r="148" spans="4:10" x14ac:dyDescent="0.5">
      <c r="D148" s="99"/>
      <c r="E148" s="100"/>
      <c r="F148" s="99"/>
      <c r="G148" s="99"/>
      <c r="H148" s="99"/>
      <c r="I148" s="99"/>
      <c r="J148" s="99"/>
    </row>
    <row r="149" spans="4:10" x14ac:dyDescent="0.5">
      <c r="D149" s="99"/>
      <c r="E149" s="100"/>
      <c r="F149" s="99"/>
      <c r="G149" s="99"/>
      <c r="H149" s="99"/>
      <c r="I149" s="99"/>
      <c r="J149" s="99"/>
    </row>
    <row r="150" spans="4:10" x14ac:dyDescent="0.5">
      <c r="D150" s="99"/>
      <c r="E150" s="100"/>
      <c r="F150" s="99"/>
      <c r="G150" s="99"/>
      <c r="H150" s="99"/>
      <c r="I150" s="99"/>
      <c r="J150" s="99"/>
    </row>
    <row r="151" spans="4:10" x14ac:dyDescent="0.5">
      <c r="D151" s="99"/>
      <c r="E151" s="100"/>
      <c r="F151" s="99"/>
      <c r="G151" s="99"/>
      <c r="H151" s="99"/>
      <c r="I151" s="99"/>
      <c r="J151" s="99"/>
    </row>
    <row r="152" spans="4:10" x14ac:dyDescent="0.5">
      <c r="D152" s="99"/>
      <c r="E152" s="100"/>
      <c r="F152" s="99"/>
      <c r="G152" s="99"/>
      <c r="H152" s="99"/>
      <c r="I152" s="99"/>
      <c r="J152" s="99"/>
    </row>
    <row r="153" spans="4:10" x14ac:dyDescent="0.5">
      <c r="D153" s="99"/>
      <c r="E153" s="100"/>
      <c r="F153" s="99"/>
      <c r="G153" s="99"/>
      <c r="H153" s="99"/>
      <c r="I153" s="99"/>
      <c r="J153" s="99"/>
    </row>
    <row r="154" spans="4:10" x14ac:dyDescent="0.5">
      <c r="D154" s="99"/>
      <c r="E154" s="100"/>
      <c r="F154" s="99"/>
      <c r="G154" s="99"/>
      <c r="H154" s="99"/>
      <c r="I154" s="99"/>
      <c r="J154" s="99"/>
    </row>
    <row r="155" spans="4:10" x14ac:dyDescent="0.5">
      <c r="D155" s="99"/>
      <c r="E155" s="100"/>
      <c r="F155" s="99"/>
      <c r="G155" s="99"/>
      <c r="H155" s="99"/>
      <c r="I155" s="99"/>
      <c r="J155" s="99"/>
    </row>
    <row r="156" spans="4:10" x14ac:dyDescent="0.5">
      <c r="D156" s="99"/>
      <c r="E156" s="100"/>
      <c r="F156" s="99"/>
      <c r="G156" s="99"/>
      <c r="H156" s="99"/>
      <c r="I156" s="99"/>
      <c r="J156" s="99"/>
    </row>
    <row r="157" spans="4:10" x14ac:dyDescent="0.5">
      <c r="D157" s="99"/>
      <c r="E157" s="100"/>
      <c r="F157" s="99"/>
      <c r="G157" s="99"/>
      <c r="H157" s="99"/>
      <c r="I157" s="99"/>
      <c r="J157" s="99"/>
    </row>
    <row r="158" spans="4:10" x14ac:dyDescent="0.5">
      <c r="D158" s="99"/>
      <c r="E158" s="100"/>
      <c r="F158" s="99"/>
      <c r="G158" s="99"/>
      <c r="H158" s="99"/>
      <c r="I158" s="99"/>
      <c r="J158" s="99"/>
    </row>
    <row r="159" spans="4:10" x14ac:dyDescent="0.5">
      <c r="D159" s="99"/>
      <c r="E159" s="100"/>
      <c r="F159" s="99"/>
      <c r="G159" s="99"/>
      <c r="H159" s="99"/>
      <c r="I159" s="99"/>
      <c r="J159" s="99"/>
    </row>
    <row r="160" spans="4:10" x14ac:dyDescent="0.5">
      <c r="D160" s="99"/>
      <c r="E160" s="100"/>
      <c r="F160" s="99"/>
      <c r="G160" s="99"/>
      <c r="H160" s="99"/>
      <c r="I160" s="99"/>
      <c r="J160" s="99"/>
    </row>
    <row r="161" spans="4:10" x14ac:dyDescent="0.5">
      <c r="D161" s="99"/>
      <c r="E161" s="100"/>
      <c r="F161" s="99"/>
      <c r="G161" s="99"/>
      <c r="H161" s="99"/>
      <c r="I161" s="99"/>
      <c r="J161" s="99"/>
    </row>
    <row r="162" spans="4:10" x14ac:dyDescent="0.5">
      <c r="D162" s="99"/>
      <c r="E162" s="100"/>
      <c r="F162" s="99"/>
      <c r="G162" s="99"/>
      <c r="H162" s="99"/>
      <c r="I162" s="99"/>
      <c r="J162" s="99"/>
    </row>
    <row r="163" spans="4:10" x14ac:dyDescent="0.5">
      <c r="D163" s="99"/>
      <c r="E163" s="100"/>
      <c r="F163" s="99"/>
      <c r="G163" s="99"/>
      <c r="H163" s="99"/>
      <c r="I163" s="99"/>
      <c r="J163" s="99"/>
    </row>
    <row r="164" spans="4:10" x14ac:dyDescent="0.5">
      <c r="D164" s="99"/>
      <c r="E164" s="100"/>
      <c r="F164" s="99"/>
      <c r="G164" s="99"/>
      <c r="H164" s="99"/>
      <c r="I164" s="99"/>
      <c r="J164" s="99"/>
    </row>
    <row r="165" spans="4:10" x14ac:dyDescent="0.5">
      <c r="D165" s="99"/>
      <c r="E165" s="100"/>
      <c r="F165" s="99"/>
      <c r="G165" s="99"/>
      <c r="H165" s="99"/>
      <c r="I165" s="99"/>
      <c r="J165" s="99"/>
    </row>
    <row r="166" spans="4:10" x14ac:dyDescent="0.5">
      <c r="D166" s="99"/>
      <c r="E166" s="100"/>
      <c r="F166" s="99"/>
      <c r="G166" s="99"/>
      <c r="H166" s="99"/>
      <c r="I166" s="99"/>
      <c r="J166" s="99"/>
    </row>
    <row r="167" spans="4:10" x14ac:dyDescent="0.5">
      <c r="D167" s="99"/>
      <c r="E167" s="100"/>
      <c r="F167" s="99"/>
      <c r="G167" s="99"/>
      <c r="H167" s="99"/>
      <c r="I167" s="99"/>
      <c r="J167" s="99"/>
    </row>
    <row r="168" spans="4:10" x14ac:dyDescent="0.5">
      <c r="D168" s="99"/>
      <c r="E168" s="100"/>
      <c r="F168" s="99"/>
      <c r="G168" s="99"/>
      <c r="H168" s="99"/>
      <c r="I168" s="99"/>
      <c r="J168" s="99"/>
    </row>
    <row r="169" spans="4:10" x14ac:dyDescent="0.5">
      <c r="D169" s="99"/>
      <c r="E169" s="100"/>
      <c r="F169" s="99"/>
      <c r="G169" s="99"/>
      <c r="H169" s="99"/>
      <c r="I169" s="99"/>
      <c r="J169" s="99"/>
    </row>
    <row r="170" spans="4:10" x14ac:dyDescent="0.5">
      <c r="D170" s="99"/>
      <c r="E170" s="100"/>
      <c r="F170" s="99"/>
      <c r="G170" s="99"/>
      <c r="H170" s="99"/>
      <c r="I170" s="99"/>
      <c r="J170" s="99"/>
    </row>
    <row r="171" spans="4:10" x14ac:dyDescent="0.5">
      <c r="D171" s="99"/>
      <c r="E171" s="100"/>
      <c r="F171" s="99"/>
      <c r="G171" s="99"/>
      <c r="H171" s="99"/>
      <c r="I171" s="99"/>
      <c r="J171" s="99"/>
    </row>
    <row r="172" spans="4:10" x14ac:dyDescent="0.5">
      <c r="D172" s="99"/>
      <c r="E172" s="100"/>
      <c r="F172" s="99"/>
      <c r="G172" s="99"/>
      <c r="H172" s="99"/>
      <c r="I172" s="99"/>
      <c r="J172" s="99"/>
    </row>
    <row r="173" spans="4:10" x14ac:dyDescent="0.5">
      <c r="D173" s="99"/>
      <c r="E173" s="100"/>
      <c r="F173" s="99"/>
      <c r="G173" s="99"/>
      <c r="H173" s="99"/>
      <c r="I173" s="99"/>
      <c r="J173" s="99"/>
    </row>
    <row r="174" spans="4:10" x14ac:dyDescent="0.5">
      <c r="D174" s="99"/>
      <c r="E174" s="100"/>
      <c r="F174" s="99"/>
      <c r="G174" s="99"/>
      <c r="H174" s="99"/>
      <c r="I174" s="99"/>
      <c r="J174" s="99"/>
    </row>
    <row r="175" spans="4:10" x14ac:dyDescent="0.5">
      <c r="D175" s="99"/>
      <c r="E175" s="100"/>
      <c r="F175" s="99"/>
      <c r="G175" s="99"/>
      <c r="H175" s="99"/>
      <c r="I175" s="99"/>
      <c r="J175" s="99"/>
    </row>
    <row r="176" spans="4:10" x14ac:dyDescent="0.5">
      <c r="D176" s="99"/>
      <c r="E176" s="100"/>
      <c r="F176" s="99"/>
      <c r="G176" s="99"/>
      <c r="H176" s="99"/>
      <c r="I176" s="99"/>
      <c r="J176" s="99"/>
    </row>
    <row r="177" spans="4:10" x14ac:dyDescent="0.5">
      <c r="D177" s="99"/>
      <c r="E177" s="100"/>
      <c r="F177" s="99"/>
      <c r="G177" s="99"/>
      <c r="H177" s="99"/>
      <c r="I177" s="99"/>
      <c r="J177" s="99"/>
    </row>
    <row r="178" spans="4:10" x14ac:dyDescent="0.5">
      <c r="D178" s="99"/>
      <c r="E178" s="100"/>
      <c r="F178" s="99"/>
      <c r="G178" s="99"/>
      <c r="H178" s="99"/>
      <c r="I178" s="99"/>
      <c r="J178" s="99"/>
    </row>
    <row r="179" spans="4:10" x14ac:dyDescent="0.5">
      <c r="D179" s="99"/>
      <c r="E179" s="100"/>
      <c r="F179" s="99"/>
      <c r="G179" s="99"/>
      <c r="H179" s="99"/>
      <c r="I179" s="99"/>
      <c r="J179" s="99"/>
    </row>
    <row r="180" spans="4:10" x14ac:dyDescent="0.5">
      <c r="D180" s="99"/>
      <c r="E180" s="100"/>
      <c r="F180" s="99"/>
      <c r="G180" s="99"/>
      <c r="H180" s="99"/>
      <c r="I180" s="99"/>
      <c r="J180" s="99"/>
    </row>
    <row r="181" spans="4:10" x14ac:dyDescent="0.5">
      <c r="D181" s="99"/>
      <c r="E181" s="100"/>
      <c r="F181" s="99"/>
      <c r="G181" s="99"/>
      <c r="H181" s="99"/>
      <c r="I181" s="99"/>
      <c r="J181" s="99"/>
    </row>
    <row r="182" spans="4:10" x14ac:dyDescent="0.5">
      <c r="D182" s="99"/>
      <c r="E182" s="100"/>
      <c r="F182" s="99"/>
      <c r="G182" s="99"/>
      <c r="H182" s="99"/>
      <c r="I182" s="99"/>
      <c r="J182" s="99"/>
    </row>
    <row r="183" spans="4:10" x14ac:dyDescent="0.5">
      <c r="D183" s="99"/>
      <c r="E183" s="100"/>
      <c r="F183" s="99"/>
      <c r="G183" s="99"/>
      <c r="H183" s="99"/>
      <c r="I183" s="99"/>
      <c r="J183" s="99"/>
    </row>
    <row r="184" spans="4:10" x14ac:dyDescent="0.5">
      <c r="D184" s="99"/>
      <c r="E184" s="100"/>
      <c r="F184" s="99"/>
      <c r="G184" s="99"/>
      <c r="H184" s="99"/>
      <c r="I184" s="99"/>
      <c r="J184" s="99"/>
    </row>
    <row r="185" spans="4:10" x14ac:dyDescent="0.5">
      <c r="D185" s="99"/>
      <c r="E185" s="100"/>
      <c r="F185" s="99"/>
      <c r="G185" s="99"/>
      <c r="H185" s="99"/>
      <c r="I185" s="99"/>
      <c r="J185" s="99"/>
    </row>
    <row r="186" spans="4:10" x14ac:dyDescent="0.5">
      <c r="D186" s="99"/>
      <c r="E186" s="100"/>
      <c r="F186" s="99"/>
      <c r="G186" s="99"/>
      <c r="H186" s="99"/>
      <c r="I186" s="99"/>
      <c r="J186" s="99"/>
    </row>
    <row r="187" spans="4:10" x14ac:dyDescent="0.5">
      <c r="D187" s="99"/>
      <c r="E187" s="100"/>
      <c r="F187" s="99"/>
      <c r="G187" s="99"/>
      <c r="H187" s="99"/>
      <c r="I187" s="99"/>
      <c r="J187" s="99"/>
    </row>
    <row r="188" spans="4:10" x14ac:dyDescent="0.5">
      <c r="D188" s="99"/>
      <c r="E188" s="100"/>
      <c r="F188" s="99"/>
      <c r="G188" s="99"/>
      <c r="H188" s="99"/>
      <c r="I188" s="99"/>
      <c r="J188" s="99"/>
    </row>
    <row r="189" spans="4:10" x14ac:dyDescent="0.5">
      <c r="D189" s="99"/>
      <c r="E189" s="100"/>
      <c r="F189" s="99"/>
      <c r="G189" s="99"/>
      <c r="H189" s="99"/>
      <c r="I189" s="99"/>
      <c r="J189" s="99"/>
    </row>
    <row r="190" spans="4:10" x14ac:dyDescent="0.5">
      <c r="D190" s="99"/>
      <c r="E190" s="100"/>
      <c r="F190" s="99"/>
      <c r="G190" s="99"/>
      <c r="H190" s="99"/>
      <c r="I190" s="99"/>
      <c r="J190" s="99"/>
    </row>
    <row r="191" spans="4:10" x14ac:dyDescent="0.5">
      <c r="D191" s="99"/>
      <c r="E191" s="100"/>
      <c r="F191" s="99"/>
      <c r="G191" s="99"/>
      <c r="H191" s="99"/>
      <c r="I191" s="99"/>
      <c r="J191" s="99"/>
    </row>
    <row r="192" spans="4:10" x14ac:dyDescent="0.5">
      <c r="D192" s="99"/>
      <c r="E192" s="100"/>
      <c r="F192" s="99"/>
      <c r="G192" s="99"/>
      <c r="H192" s="99"/>
      <c r="I192" s="99"/>
      <c r="J192" s="99"/>
    </row>
    <row r="193" spans="4:10" x14ac:dyDescent="0.5">
      <c r="D193" s="99"/>
      <c r="E193" s="100"/>
      <c r="F193" s="99"/>
      <c r="G193" s="99"/>
      <c r="H193" s="99"/>
      <c r="I193" s="99"/>
      <c r="J193" s="99"/>
    </row>
    <row r="194" spans="4:10" x14ac:dyDescent="0.5">
      <c r="D194" s="99"/>
      <c r="E194" s="100"/>
      <c r="F194" s="99"/>
      <c r="G194" s="99"/>
      <c r="H194" s="99"/>
      <c r="I194" s="99"/>
      <c r="J194" s="99"/>
    </row>
    <row r="195" spans="4:10" x14ac:dyDescent="0.5">
      <c r="D195" s="99"/>
      <c r="E195" s="100"/>
      <c r="F195" s="99"/>
      <c r="G195" s="99"/>
      <c r="H195" s="99"/>
      <c r="I195" s="99"/>
      <c r="J195" s="99"/>
    </row>
    <row r="196" spans="4:10" x14ac:dyDescent="0.5">
      <c r="D196" s="99"/>
      <c r="E196" s="100"/>
      <c r="F196" s="99"/>
      <c r="G196" s="99"/>
      <c r="H196" s="99"/>
      <c r="I196" s="99"/>
      <c r="J196" s="99"/>
    </row>
    <row r="197" spans="4:10" x14ac:dyDescent="0.5">
      <c r="D197" s="99"/>
      <c r="E197" s="100"/>
      <c r="F197" s="99"/>
      <c r="G197" s="99"/>
      <c r="H197" s="99"/>
      <c r="I197" s="99"/>
      <c r="J197" s="99"/>
    </row>
    <row r="198" spans="4:10" x14ac:dyDescent="0.5">
      <c r="D198" s="99"/>
      <c r="E198" s="100"/>
      <c r="F198" s="99"/>
      <c r="G198" s="99"/>
      <c r="H198" s="99"/>
      <c r="I198" s="99"/>
      <c r="J198" s="99"/>
    </row>
    <row r="199" spans="4:10" x14ac:dyDescent="0.5">
      <c r="D199" s="99"/>
      <c r="E199" s="100"/>
      <c r="F199" s="99"/>
      <c r="G199" s="99"/>
      <c r="H199" s="99"/>
      <c r="I199" s="99"/>
      <c r="J199" s="99"/>
    </row>
    <row r="200" spans="4:10" x14ac:dyDescent="0.5">
      <c r="D200" s="99"/>
      <c r="E200" s="100"/>
      <c r="F200" s="99"/>
      <c r="G200" s="99"/>
      <c r="H200" s="99"/>
      <c r="I200" s="99"/>
      <c r="J200" s="99"/>
    </row>
    <row r="201" spans="4:10" x14ac:dyDescent="0.5">
      <c r="D201" s="99"/>
      <c r="E201" s="100"/>
      <c r="F201" s="99"/>
      <c r="G201" s="99"/>
      <c r="H201" s="99"/>
      <c r="I201" s="99"/>
      <c r="J201" s="99"/>
    </row>
    <row r="202" spans="4:10" x14ac:dyDescent="0.5">
      <c r="D202" s="99"/>
      <c r="E202" s="100"/>
      <c r="F202" s="99"/>
      <c r="G202" s="99"/>
      <c r="H202" s="99"/>
      <c r="I202" s="99"/>
      <c r="J202" s="99"/>
    </row>
    <row r="203" spans="4:10" x14ac:dyDescent="0.5">
      <c r="D203" s="99"/>
      <c r="E203" s="100"/>
      <c r="F203" s="99"/>
      <c r="G203" s="99"/>
      <c r="H203" s="99"/>
      <c r="I203" s="99"/>
      <c r="J203" s="99"/>
    </row>
    <row r="204" spans="4:10" x14ac:dyDescent="0.5">
      <c r="D204" s="99"/>
      <c r="E204" s="100"/>
      <c r="F204" s="99"/>
      <c r="G204" s="99"/>
      <c r="H204" s="99"/>
      <c r="I204" s="99"/>
      <c r="J204" s="99"/>
    </row>
    <row r="205" spans="4:10" x14ac:dyDescent="0.5">
      <c r="D205" s="99"/>
      <c r="E205" s="100"/>
      <c r="F205" s="99"/>
      <c r="G205" s="99"/>
      <c r="H205" s="99"/>
      <c r="I205" s="99"/>
      <c r="J205" s="99"/>
    </row>
    <row r="206" spans="4:10" x14ac:dyDescent="0.5">
      <c r="D206" s="99"/>
      <c r="E206" s="100"/>
      <c r="F206" s="99"/>
      <c r="G206" s="99"/>
      <c r="H206" s="99"/>
      <c r="I206" s="99"/>
      <c r="J206" s="99"/>
    </row>
    <row r="207" spans="4:10" x14ac:dyDescent="0.5">
      <c r="D207" s="99"/>
      <c r="E207" s="100"/>
      <c r="F207" s="99"/>
      <c r="G207" s="99"/>
      <c r="H207" s="99"/>
      <c r="I207" s="99"/>
      <c r="J207" s="99"/>
    </row>
    <row r="208" spans="4:10" x14ac:dyDescent="0.5">
      <c r="D208" s="99"/>
      <c r="E208" s="100"/>
      <c r="F208" s="99"/>
      <c r="G208" s="99"/>
      <c r="H208" s="99"/>
      <c r="I208" s="99"/>
      <c r="J208" s="99"/>
    </row>
    <row r="209" spans="4:10" x14ac:dyDescent="0.5">
      <c r="D209" s="99"/>
      <c r="E209" s="100"/>
      <c r="F209" s="99"/>
      <c r="G209" s="99"/>
      <c r="H209" s="99"/>
      <c r="I209" s="99"/>
      <c r="J209" s="99"/>
    </row>
    <row r="210" spans="4:10" x14ac:dyDescent="0.5">
      <c r="D210" s="99"/>
      <c r="E210" s="100"/>
      <c r="F210" s="99"/>
      <c r="G210" s="99"/>
      <c r="H210" s="99"/>
      <c r="I210" s="99"/>
      <c r="J210" s="99"/>
    </row>
    <row r="211" spans="4:10" x14ac:dyDescent="0.5">
      <c r="D211" s="99"/>
      <c r="E211" s="100"/>
      <c r="F211" s="99"/>
      <c r="G211" s="99"/>
      <c r="H211" s="99"/>
      <c r="I211" s="99"/>
      <c r="J211" s="99"/>
    </row>
    <row r="212" spans="4:10" x14ac:dyDescent="0.5">
      <c r="D212" s="99"/>
      <c r="E212" s="100"/>
      <c r="F212" s="99"/>
      <c r="G212" s="99"/>
      <c r="H212" s="99"/>
      <c r="I212" s="99"/>
      <c r="J212" s="99"/>
    </row>
    <row r="213" spans="4:10" x14ac:dyDescent="0.5">
      <c r="D213" s="99"/>
      <c r="E213" s="100"/>
      <c r="F213" s="99"/>
      <c r="G213" s="99"/>
      <c r="H213" s="99"/>
      <c r="I213" s="99"/>
      <c r="J213" s="99"/>
    </row>
    <row r="214" spans="4:10" x14ac:dyDescent="0.5">
      <c r="D214" s="99"/>
      <c r="E214" s="100"/>
      <c r="F214" s="99"/>
      <c r="G214" s="99"/>
      <c r="H214" s="99"/>
      <c r="I214" s="99"/>
      <c r="J214" s="99"/>
    </row>
    <row r="215" spans="4:10" x14ac:dyDescent="0.5">
      <c r="D215" s="99"/>
      <c r="E215" s="100"/>
      <c r="F215" s="99"/>
      <c r="G215" s="99"/>
      <c r="H215" s="99"/>
      <c r="I215" s="99"/>
      <c r="J215" s="99"/>
    </row>
    <row r="216" spans="4:10" x14ac:dyDescent="0.5">
      <c r="D216" s="99"/>
      <c r="E216" s="100"/>
      <c r="F216" s="99"/>
      <c r="G216" s="99"/>
      <c r="H216" s="99"/>
      <c r="I216" s="99"/>
      <c r="J216" s="99"/>
    </row>
    <row r="217" spans="4:10" x14ac:dyDescent="0.5">
      <c r="D217" s="99"/>
      <c r="E217" s="100"/>
      <c r="F217" s="99"/>
      <c r="G217" s="99"/>
      <c r="H217" s="99"/>
      <c r="I217" s="99"/>
      <c r="J217" s="99"/>
    </row>
    <row r="218" spans="4:10" x14ac:dyDescent="0.5">
      <c r="D218" s="99"/>
      <c r="E218" s="100"/>
      <c r="F218" s="99"/>
      <c r="G218" s="99"/>
      <c r="H218" s="99"/>
      <c r="I218" s="99"/>
      <c r="J218" s="99"/>
    </row>
    <row r="219" spans="4:10" x14ac:dyDescent="0.5">
      <c r="D219" s="99"/>
      <c r="E219" s="100"/>
      <c r="F219" s="99"/>
      <c r="G219" s="99"/>
      <c r="H219" s="99"/>
      <c r="I219" s="99"/>
      <c r="J219" s="99"/>
    </row>
    <row r="220" spans="4:10" x14ac:dyDescent="0.5">
      <c r="D220" s="99"/>
      <c r="E220" s="100"/>
      <c r="F220" s="99"/>
      <c r="G220" s="99"/>
      <c r="H220" s="99"/>
      <c r="I220" s="99"/>
      <c r="J220" s="99"/>
    </row>
    <row r="221" spans="4:10" x14ac:dyDescent="0.5">
      <c r="D221" s="99"/>
      <c r="E221" s="100"/>
      <c r="F221" s="99"/>
      <c r="G221" s="99"/>
      <c r="H221" s="99"/>
      <c r="I221" s="99"/>
      <c r="J221" s="99"/>
    </row>
    <row r="222" spans="4:10" x14ac:dyDescent="0.5">
      <c r="D222" s="99"/>
      <c r="E222" s="100"/>
      <c r="F222" s="99"/>
      <c r="G222" s="99"/>
      <c r="H222" s="99"/>
      <c r="I222" s="99"/>
      <c r="J222" s="99"/>
    </row>
    <row r="223" spans="4:10" x14ac:dyDescent="0.5">
      <c r="D223" s="99"/>
      <c r="E223" s="100"/>
      <c r="F223" s="99"/>
      <c r="G223" s="99"/>
      <c r="H223" s="99"/>
      <c r="I223" s="99"/>
      <c r="J223" s="99"/>
    </row>
    <row r="224" spans="4:10" x14ac:dyDescent="0.5">
      <c r="D224" s="99"/>
      <c r="E224" s="100"/>
      <c r="F224" s="99"/>
      <c r="G224" s="99"/>
      <c r="H224" s="99"/>
      <c r="I224" s="99"/>
      <c r="J224" s="99"/>
    </row>
    <row r="225" spans="4:10" x14ac:dyDescent="0.5">
      <c r="D225" s="99"/>
      <c r="E225" s="100"/>
      <c r="F225" s="99"/>
      <c r="G225" s="99"/>
      <c r="H225" s="99"/>
      <c r="I225" s="99"/>
      <c r="J225" s="99"/>
    </row>
    <row r="226" spans="4:10" x14ac:dyDescent="0.5">
      <c r="D226" s="99"/>
      <c r="E226" s="100"/>
      <c r="F226" s="99"/>
      <c r="G226" s="99"/>
      <c r="H226" s="99"/>
      <c r="I226" s="99"/>
      <c r="J226" s="99"/>
    </row>
    <row r="227" spans="4:10" x14ac:dyDescent="0.5">
      <c r="D227" s="99"/>
      <c r="E227" s="100"/>
      <c r="F227" s="99"/>
      <c r="G227" s="99"/>
      <c r="H227" s="99"/>
      <c r="I227" s="99"/>
      <c r="J227" s="99"/>
    </row>
    <row r="228" spans="4:10" x14ac:dyDescent="0.5">
      <c r="D228" s="99"/>
      <c r="E228" s="100"/>
      <c r="F228" s="99"/>
      <c r="G228" s="99"/>
      <c r="H228" s="99"/>
      <c r="I228" s="99"/>
      <c r="J228" s="99"/>
    </row>
    <row r="229" spans="4:10" x14ac:dyDescent="0.5">
      <c r="D229" s="99"/>
      <c r="E229" s="100"/>
      <c r="F229" s="99"/>
      <c r="G229" s="99"/>
      <c r="H229" s="99"/>
      <c r="I229" s="99"/>
      <c r="J229" s="99"/>
    </row>
    <row r="230" spans="4:10" x14ac:dyDescent="0.5">
      <c r="D230" s="99"/>
      <c r="E230" s="100"/>
      <c r="F230" s="99"/>
      <c r="G230" s="99"/>
      <c r="H230" s="99"/>
      <c r="I230" s="99"/>
      <c r="J230" s="99"/>
    </row>
    <row r="231" spans="4:10" x14ac:dyDescent="0.5">
      <c r="D231" s="99"/>
      <c r="E231" s="100"/>
      <c r="F231" s="99"/>
      <c r="G231" s="99"/>
      <c r="H231" s="99"/>
      <c r="I231" s="99"/>
      <c r="J231" s="99"/>
    </row>
    <row r="232" spans="4:10" x14ac:dyDescent="0.5">
      <c r="D232" s="99"/>
      <c r="E232" s="100"/>
      <c r="F232" s="99"/>
      <c r="G232" s="99"/>
      <c r="H232" s="99"/>
      <c r="I232" s="99"/>
      <c r="J232" s="99"/>
    </row>
    <row r="233" spans="4:10" x14ac:dyDescent="0.5">
      <c r="D233" s="99"/>
      <c r="E233" s="100"/>
      <c r="F233" s="99"/>
      <c r="G233" s="99"/>
      <c r="H233" s="99"/>
      <c r="I233" s="99"/>
      <c r="J233" s="99"/>
    </row>
    <row r="234" spans="4:10" x14ac:dyDescent="0.5">
      <c r="D234" s="99"/>
      <c r="E234" s="100"/>
      <c r="F234" s="99"/>
      <c r="G234" s="99"/>
      <c r="H234" s="99"/>
      <c r="I234" s="99"/>
      <c r="J234" s="99"/>
    </row>
    <row r="235" spans="4:10" x14ac:dyDescent="0.5">
      <c r="D235" s="99"/>
      <c r="E235" s="100"/>
      <c r="F235" s="99"/>
      <c r="G235" s="99"/>
      <c r="H235" s="99"/>
      <c r="I235" s="99"/>
      <c r="J235" s="99"/>
    </row>
    <row r="236" spans="4:10" x14ac:dyDescent="0.5">
      <c r="D236" s="99"/>
      <c r="E236" s="100"/>
      <c r="F236" s="99"/>
      <c r="G236" s="99"/>
      <c r="H236" s="99"/>
      <c r="I236" s="99"/>
      <c r="J236" s="99"/>
    </row>
    <row r="237" spans="4:10" x14ac:dyDescent="0.5">
      <c r="D237" s="99"/>
      <c r="E237" s="100"/>
      <c r="F237" s="99"/>
      <c r="G237" s="99"/>
      <c r="H237" s="99"/>
      <c r="I237" s="99"/>
      <c r="J237" s="99"/>
    </row>
    <row r="238" spans="4:10" x14ac:dyDescent="0.5">
      <c r="D238" s="99"/>
      <c r="E238" s="100"/>
      <c r="F238" s="99"/>
      <c r="G238" s="99"/>
      <c r="H238" s="99"/>
      <c r="I238" s="99"/>
      <c r="J238" s="99"/>
    </row>
    <row r="239" spans="4:10" x14ac:dyDescent="0.5">
      <c r="D239" s="99"/>
      <c r="E239" s="100"/>
      <c r="F239" s="99"/>
      <c r="G239" s="99"/>
      <c r="H239" s="99"/>
      <c r="I239" s="99"/>
      <c r="J239" s="99"/>
    </row>
    <row r="240" spans="4:10" x14ac:dyDescent="0.5">
      <c r="D240" s="99"/>
      <c r="E240" s="100"/>
      <c r="F240" s="99"/>
      <c r="G240" s="99"/>
      <c r="H240" s="99"/>
      <c r="I240" s="99"/>
      <c r="J240" s="99"/>
    </row>
    <row r="241" spans="4:10" x14ac:dyDescent="0.5">
      <c r="D241" s="99"/>
      <c r="E241" s="100"/>
      <c r="F241" s="99"/>
      <c r="G241" s="99"/>
      <c r="H241" s="99"/>
      <c r="I241" s="99"/>
      <c r="J241" s="99"/>
    </row>
    <row r="242" spans="4:10" x14ac:dyDescent="0.5">
      <c r="D242" s="99"/>
      <c r="E242" s="100"/>
      <c r="F242" s="99"/>
      <c r="G242" s="99"/>
      <c r="H242" s="99"/>
      <c r="I242" s="99"/>
      <c r="J242" s="99"/>
    </row>
    <row r="243" spans="4:10" x14ac:dyDescent="0.5">
      <c r="D243" s="99"/>
      <c r="E243" s="100"/>
      <c r="F243" s="99"/>
      <c r="G243" s="99"/>
      <c r="H243" s="99"/>
      <c r="I243" s="99"/>
      <c r="J243" s="99"/>
    </row>
    <row r="244" spans="4:10" x14ac:dyDescent="0.5">
      <c r="D244" s="99"/>
      <c r="E244" s="100"/>
      <c r="F244" s="99"/>
      <c r="G244" s="99"/>
      <c r="H244" s="99"/>
      <c r="I244" s="99"/>
      <c r="J244" s="99"/>
    </row>
    <row r="245" spans="4:10" x14ac:dyDescent="0.5">
      <c r="D245" s="99"/>
      <c r="E245" s="100"/>
      <c r="F245" s="99"/>
      <c r="G245" s="99"/>
      <c r="H245" s="99"/>
      <c r="I245" s="99"/>
      <c r="J245" s="99"/>
    </row>
    <row r="246" spans="4:10" x14ac:dyDescent="0.5">
      <c r="D246" s="99"/>
      <c r="E246" s="100"/>
      <c r="F246" s="99"/>
      <c r="G246" s="99"/>
      <c r="H246" s="99"/>
      <c r="I246" s="99"/>
      <c r="J246" s="99"/>
    </row>
    <row r="247" spans="4:10" x14ac:dyDescent="0.5">
      <c r="D247" s="99"/>
      <c r="E247" s="100"/>
      <c r="F247" s="99"/>
      <c r="G247" s="99"/>
      <c r="H247" s="99"/>
      <c r="I247" s="99"/>
      <c r="J247" s="99"/>
    </row>
    <row r="248" spans="4:10" x14ac:dyDescent="0.5">
      <c r="D248" s="99"/>
      <c r="E248" s="100"/>
      <c r="F248" s="99"/>
      <c r="G248" s="99"/>
      <c r="H248" s="99"/>
      <c r="I248" s="99"/>
      <c r="J248" s="99"/>
    </row>
    <row r="249" spans="4:10" x14ac:dyDescent="0.5">
      <c r="D249" s="99"/>
      <c r="E249" s="100"/>
      <c r="F249" s="99"/>
      <c r="G249" s="99"/>
      <c r="H249" s="99"/>
      <c r="I249" s="99"/>
      <c r="J249" s="99"/>
    </row>
    <row r="250" spans="4:10" x14ac:dyDescent="0.5">
      <c r="D250" s="99"/>
      <c r="E250" s="100"/>
      <c r="F250" s="99"/>
      <c r="G250" s="99"/>
      <c r="H250" s="99"/>
      <c r="I250" s="99"/>
      <c r="J250" s="99"/>
    </row>
    <row r="251" spans="4:10" x14ac:dyDescent="0.5">
      <c r="D251" s="99"/>
      <c r="E251" s="100"/>
      <c r="F251" s="99"/>
      <c r="G251" s="99"/>
      <c r="H251" s="99"/>
      <c r="I251" s="99"/>
      <c r="J251" s="99"/>
    </row>
    <row r="252" spans="4:10" x14ac:dyDescent="0.5">
      <c r="D252" s="99"/>
      <c r="E252" s="100"/>
      <c r="F252" s="99"/>
      <c r="G252" s="99"/>
      <c r="H252" s="99"/>
      <c r="I252" s="99"/>
      <c r="J252" s="99"/>
    </row>
    <row r="253" spans="4:10" x14ac:dyDescent="0.5">
      <c r="D253" s="99"/>
      <c r="E253" s="100"/>
      <c r="F253" s="99"/>
      <c r="G253" s="99"/>
      <c r="H253" s="99"/>
      <c r="I253" s="99"/>
      <c r="J253" s="99"/>
    </row>
    <row r="254" spans="4:10" x14ac:dyDescent="0.5">
      <c r="D254" s="99"/>
      <c r="E254" s="100"/>
      <c r="F254" s="99"/>
      <c r="G254" s="99"/>
      <c r="H254" s="99"/>
      <c r="I254" s="99"/>
      <c r="J254" s="99"/>
    </row>
    <row r="255" spans="4:10" x14ac:dyDescent="0.5">
      <c r="D255" s="99"/>
      <c r="E255" s="100"/>
      <c r="F255" s="99"/>
      <c r="G255" s="99"/>
      <c r="H255" s="99"/>
      <c r="I255" s="99"/>
      <c r="J255" s="99"/>
    </row>
    <row r="256" spans="4:10" x14ac:dyDescent="0.5">
      <c r="D256" s="99"/>
      <c r="E256" s="100"/>
      <c r="F256" s="99"/>
      <c r="G256" s="99"/>
      <c r="H256" s="99"/>
      <c r="I256" s="99"/>
      <c r="J256" s="99"/>
    </row>
    <row r="257" spans="4:10" x14ac:dyDescent="0.5">
      <c r="D257" s="99"/>
      <c r="E257" s="100"/>
      <c r="F257" s="99"/>
      <c r="G257" s="99"/>
      <c r="H257" s="99"/>
      <c r="I257" s="99"/>
      <c r="J257" s="99"/>
    </row>
    <row r="258" spans="4:10" x14ac:dyDescent="0.5">
      <c r="D258" s="99"/>
      <c r="E258" s="100"/>
      <c r="F258" s="99"/>
      <c r="G258" s="99"/>
      <c r="H258" s="99"/>
      <c r="I258" s="99"/>
      <c r="J258" s="99"/>
    </row>
    <row r="259" spans="4:10" x14ac:dyDescent="0.5">
      <c r="D259" s="99"/>
      <c r="E259" s="100"/>
      <c r="F259" s="99"/>
      <c r="G259" s="99"/>
      <c r="H259" s="99"/>
      <c r="I259" s="99"/>
      <c r="J259" s="99"/>
    </row>
    <row r="260" spans="4:10" x14ac:dyDescent="0.5">
      <c r="D260" s="99"/>
      <c r="E260" s="100"/>
      <c r="F260" s="99"/>
      <c r="G260" s="99"/>
      <c r="H260" s="99"/>
      <c r="I260" s="99"/>
      <c r="J260" s="99"/>
    </row>
    <row r="261" spans="4:10" x14ac:dyDescent="0.5">
      <c r="D261" s="99"/>
      <c r="E261" s="100"/>
      <c r="F261" s="99"/>
      <c r="G261" s="99"/>
      <c r="H261" s="99"/>
      <c r="I261" s="99"/>
      <c r="J261" s="99"/>
    </row>
    <row r="262" spans="4:10" x14ac:dyDescent="0.5">
      <c r="D262" s="99"/>
      <c r="E262" s="100"/>
      <c r="F262" s="99"/>
      <c r="G262" s="99"/>
      <c r="H262" s="99"/>
      <c r="I262" s="99"/>
      <c r="J262" s="99"/>
    </row>
    <row r="263" spans="4:10" x14ac:dyDescent="0.5">
      <c r="D263" s="99"/>
      <c r="E263" s="100"/>
      <c r="F263" s="99"/>
      <c r="G263" s="99"/>
      <c r="H263" s="99"/>
      <c r="I263" s="99"/>
      <c r="J263" s="99"/>
    </row>
    <row r="264" spans="4:10" x14ac:dyDescent="0.5">
      <c r="D264" s="99"/>
      <c r="E264" s="100"/>
      <c r="F264" s="99"/>
      <c r="G264" s="99"/>
      <c r="H264" s="99"/>
      <c r="I264" s="99"/>
      <c r="J264" s="99"/>
    </row>
    <row r="265" spans="4:10" x14ac:dyDescent="0.5">
      <c r="D265" s="99"/>
      <c r="E265" s="100"/>
      <c r="F265" s="99"/>
      <c r="G265" s="99"/>
      <c r="H265" s="99"/>
      <c r="I265" s="99"/>
      <c r="J265" s="99"/>
    </row>
    <row r="266" spans="4:10" x14ac:dyDescent="0.5">
      <c r="D266" s="99"/>
      <c r="E266" s="100"/>
      <c r="F266" s="99"/>
      <c r="G266" s="99"/>
      <c r="H266" s="99"/>
      <c r="I266" s="99"/>
      <c r="J266" s="99"/>
    </row>
    <row r="267" spans="4:10" x14ac:dyDescent="0.5">
      <c r="D267" s="99"/>
      <c r="E267" s="100"/>
      <c r="F267" s="99"/>
      <c r="G267" s="99"/>
      <c r="H267" s="99"/>
      <c r="I267" s="99"/>
      <c r="J267" s="99"/>
    </row>
    <row r="268" spans="4:10" x14ac:dyDescent="0.5">
      <c r="D268" s="99"/>
      <c r="E268" s="100"/>
      <c r="F268" s="99"/>
      <c r="G268" s="99"/>
      <c r="H268" s="99"/>
      <c r="I268" s="99"/>
      <c r="J268" s="99"/>
    </row>
    <row r="269" spans="4:10" x14ac:dyDescent="0.5">
      <c r="D269" s="99"/>
      <c r="E269" s="100"/>
      <c r="F269" s="99"/>
      <c r="G269" s="99"/>
      <c r="H269" s="99"/>
      <c r="I269" s="99"/>
      <c r="J269" s="99"/>
    </row>
    <row r="270" spans="4:10" x14ac:dyDescent="0.5">
      <c r="D270" s="99"/>
      <c r="E270" s="100"/>
      <c r="F270" s="99"/>
      <c r="G270" s="99"/>
      <c r="H270" s="99"/>
      <c r="I270" s="99"/>
      <c r="J270" s="99"/>
    </row>
    <row r="271" spans="4:10" x14ac:dyDescent="0.5">
      <c r="D271" s="99"/>
      <c r="E271" s="100"/>
      <c r="F271" s="99"/>
      <c r="G271" s="99"/>
      <c r="H271" s="99"/>
      <c r="I271" s="99"/>
      <c r="J271" s="99"/>
    </row>
    <row r="272" spans="4:10" x14ac:dyDescent="0.5">
      <c r="D272" s="99"/>
      <c r="E272" s="100"/>
      <c r="F272" s="99"/>
      <c r="G272" s="99"/>
      <c r="H272" s="99"/>
      <c r="I272" s="99"/>
      <c r="J272" s="99"/>
    </row>
    <row r="273" spans="4:10" x14ac:dyDescent="0.5">
      <c r="D273" s="99"/>
      <c r="E273" s="100"/>
      <c r="F273" s="99"/>
      <c r="G273" s="99"/>
      <c r="H273" s="99"/>
      <c r="I273" s="99"/>
      <c r="J273" s="99"/>
    </row>
    <row r="274" spans="4:10" x14ac:dyDescent="0.5">
      <c r="D274" s="99"/>
      <c r="E274" s="100"/>
      <c r="F274" s="99"/>
      <c r="G274" s="99"/>
      <c r="H274" s="99"/>
      <c r="I274" s="99"/>
      <c r="J274" s="99"/>
    </row>
    <row r="275" spans="4:10" x14ac:dyDescent="0.5">
      <c r="D275" s="99"/>
      <c r="E275" s="100"/>
      <c r="F275" s="99"/>
      <c r="G275" s="99"/>
      <c r="H275" s="99"/>
      <c r="I275" s="99"/>
      <c r="J275" s="99"/>
    </row>
    <row r="276" spans="4:10" x14ac:dyDescent="0.5">
      <c r="D276" s="99"/>
      <c r="E276" s="100"/>
      <c r="F276" s="99"/>
      <c r="G276" s="99"/>
      <c r="H276" s="99"/>
      <c r="I276" s="99"/>
      <c r="J276" s="99"/>
    </row>
    <row r="277" spans="4:10" x14ac:dyDescent="0.5">
      <c r="D277" s="99"/>
      <c r="E277" s="100"/>
      <c r="F277" s="99"/>
      <c r="G277" s="99"/>
      <c r="H277" s="99"/>
      <c r="I277" s="99"/>
      <c r="J277" s="99"/>
    </row>
    <row r="278" spans="4:10" x14ac:dyDescent="0.5">
      <c r="D278" s="99"/>
      <c r="E278" s="100"/>
      <c r="F278" s="99"/>
      <c r="G278" s="99"/>
      <c r="H278" s="99"/>
      <c r="I278" s="99"/>
      <c r="J278" s="99"/>
    </row>
    <row r="279" spans="4:10" x14ac:dyDescent="0.5">
      <c r="D279" s="99"/>
      <c r="E279" s="100"/>
      <c r="F279" s="99"/>
      <c r="G279" s="99"/>
      <c r="H279" s="99"/>
      <c r="I279" s="99"/>
      <c r="J279" s="99"/>
    </row>
  </sheetData>
  <sheetProtection formatCells="0" formatColumns="0" formatRows="0"/>
  <mergeCells count="146">
    <mergeCell ref="G105:G106"/>
    <mergeCell ref="H105:H106"/>
    <mergeCell ref="I105:I106"/>
    <mergeCell ref="J105:J106"/>
    <mergeCell ref="J100:J101"/>
    <mergeCell ref="G96:G98"/>
    <mergeCell ref="H96:H98"/>
    <mergeCell ref="I96:I98"/>
    <mergeCell ref="J96:J98"/>
    <mergeCell ref="G100:G101"/>
    <mergeCell ref="H100:H101"/>
    <mergeCell ref="I100:I101"/>
    <mergeCell ref="G81:G82"/>
    <mergeCell ref="H81:H82"/>
    <mergeCell ref="I81:I82"/>
    <mergeCell ref="J81:J82"/>
    <mergeCell ref="F85:F92"/>
    <mergeCell ref="G85:G92"/>
    <mergeCell ref="H85:H92"/>
    <mergeCell ref="I85:I92"/>
    <mergeCell ref="J85:J92"/>
    <mergeCell ref="G70:G71"/>
    <mergeCell ref="H70:H71"/>
    <mergeCell ref="I70:I71"/>
    <mergeCell ref="J70:J71"/>
    <mergeCell ref="G78:G79"/>
    <mergeCell ref="H78:H79"/>
    <mergeCell ref="I78:I79"/>
    <mergeCell ref="J78:J79"/>
    <mergeCell ref="G73:G76"/>
    <mergeCell ref="H73:H76"/>
    <mergeCell ref="I73:I76"/>
    <mergeCell ref="J73:J76"/>
    <mergeCell ref="G49:G51"/>
    <mergeCell ref="H49:H51"/>
    <mergeCell ref="I49:I51"/>
    <mergeCell ref="J49:J51"/>
    <mergeCell ref="G54:G66"/>
    <mergeCell ref="H54:H66"/>
    <mergeCell ref="I54:I66"/>
    <mergeCell ref="J54:J66"/>
    <mergeCell ref="G44:G46"/>
    <mergeCell ref="H44:H46"/>
    <mergeCell ref="I44:I46"/>
    <mergeCell ref="J44:J46"/>
    <mergeCell ref="G47:G48"/>
    <mergeCell ref="H47:H48"/>
    <mergeCell ref="I47:I48"/>
    <mergeCell ref="J47:J48"/>
    <mergeCell ref="G38:G39"/>
    <mergeCell ref="H38:H39"/>
    <mergeCell ref="I38:I39"/>
    <mergeCell ref="J38:J39"/>
    <mergeCell ref="F40:F43"/>
    <mergeCell ref="G40:G43"/>
    <mergeCell ref="H40:H43"/>
    <mergeCell ref="I40:I43"/>
    <mergeCell ref="J40:J43"/>
    <mergeCell ref="G28:G29"/>
    <mergeCell ref="H28:H29"/>
    <mergeCell ref="I28:I29"/>
    <mergeCell ref="J28:J29"/>
    <mergeCell ref="G30:G32"/>
    <mergeCell ref="H30:H32"/>
    <mergeCell ref="I30:I32"/>
    <mergeCell ref="J30:J32"/>
    <mergeCell ref="F33:F37"/>
    <mergeCell ref="G33:G37"/>
    <mergeCell ref="H33:H37"/>
    <mergeCell ref="I33:I37"/>
    <mergeCell ref="J33:J37"/>
    <mergeCell ref="F105:F106"/>
    <mergeCell ref="E96:E98"/>
    <mergeCell ref="A83:A98"/>
    <mergeCell ref="E100:E101"/>
    <mergeCell ref="A99:A106"/>
    <mergeCell ref="E105:E106"/>
    <mergeCell ref="F100:F101"/>
    <mergeCell ref="E73:E76"/>
    <mergeCell ref="F73:F76"/>
    <mergeCell ref="E78:E79"/>
    <mergeCell ref="E81:E82"/>
    <mergeCell ref="A72:A82"/>
    <mergeCell ref="F81:F82"/>
    <mergeCell ref="F78:F79"/>
    <mergeCell ref="F96:F98"/>
    <mergeCell ref="A2:A11"/>
    <mergeCell ref="A12:A22"/>
    <mergeCell ref="E3:E6"/>
    <mergeCell ref="F1:J1"/>
    <mergeCell ref="G3:G6"/>
    <mergeCell ref="H3:H6"/>
    <mergeCell ref="I3:I6"/>
    <mergeCell ref="J3:J6"/>
    <mergeCell ref="E85:E92"/>
    <mergeCell ref="E50:E51"/>
    <mergeCell ref="A44:A51"/>
    <mergeCell ref="E54:E66"/>
    <mergeCell ref="E70:E71"/>
    <mergeCell ref="A52:A71"/>
    <mergeCell ref="G9:G11"/>
    <mergeCell ref="H9:H11"/>
    <mergeCell ref="I9:I11"/>
    <mergeCell ref="J9:J11"/>
    <mergeCell ref="F12:F16"/>
    <mergeCell ref="G12:G16"/>
    <mergeCell ref="H12:H16"/>
    <mergeCell ref="I12:I16"/>
    <mergeCell ref="J12:J16"/>
    <mergeCell ref="G17:G18"/>
    <mergeCell ref="F3:F6"/>
    <mergeCell ref="F9:F11"/>
    <mergeCell ref="F17:F18"/>
    <mergeCell ref="F23:F27"/>
    <mergeCell ref="F30:F32"/>
    <mergeCell ref="F38:F39"/>
    <mergeCell ref="F8:J8"/>
    <mergeCell ref="E17:E18"/>
    <mergeCell ref="E12:E16"/>
    <mergeCell ref="E9:E11"/>
    <mergeCell ref="E19:E22"/>
    <mergeCell ref="H17:H18"/>
    <mergeCell ref="I17:I18"/>
    <mergeCell ref="J17:J18"/>
    <mergeCell ref="F19:F22"/>
    <mergeCell ref="G19:G22"/>
    <mergeCell ref="H19:H22"/>
    <mergeCell ref="I19:I22"/>
    <mergeCell ref="J19:J22"/>
    <mergeCell ref="G23:G27"/>
    <mergeCell ref="H23:H27"/>
    <mergeCell ref="I23:I27"/>
    <mergeCell ref="J23:J27"/>
    <mergeCell ref="F28:F29"/>
    <mergeCell ref="F54:F66"/>
    <mergeCell ref="F70:F71"/>
    <mergeCell ref="F44:F46"/>
    <mergeCell ref="F49:F51"/>
    <mergeCell ref="E44:E46"/>
    <mergeCell ref="A33:A43"/>
    <mergeCell ref="A23:A32"/>
    <mergeCell ref="E23:E27"/>
    <mergeCell ref="E33:E37"/>
    <mergeCell ref="E30:E32"/>
    <mergeCell ref="E40:E43"/>
    <mergeCell ref="F47:F48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"/>
  <sheetViews>
    <sheetView zoomScale="80" zoomScaleNormal="80" workbookViewId="0">
      <selection activeCell="M10" sqref="M10"/>
    </sheetView>
  </sheetViews>
  <sheetFormatPr defaultRowHeight="14.25" x14ac:dyDescent="0.2"/>
  <cols>
    <col min="2" max="2" width="9.125" style="46"/>
    <col min="3" max="3" width="17.25" style="46" bestFit="1" customWidth="1"/>
    <col min="4" max="4" width="36.25" style="46" bestFit="1" customWidth="1"/>
  </cols>
  <sheetData>
    <row r="1" spans="2:4" x14ac:dyDescent="0.2">
      <c r="B1" s="46" t="str">
        <f>ILPI!A1</f>
        <v>กิจกรรม</v>
      </c>
      <c r="C1" s="46" t="e">
        <f>ILPI!#REF!</f>
        <v>#REF!</v>
      </c>
      <c r="D1" s="46" t="str">
        <f>ILPI!F1</f>
        <v>เปรียบเทียบอุตสาหกรรมประเภท "อื่นๆ"</v>
      </c>
    </row>
    <row r="2" spans="2:4" x14ac:dyDescent="0.2">
      <c r="B2" s="46" t="str">
        <f>ILPI!C2</f>
        <v xml:space="preserve">ILPI1C </v>
      </c>
      <c r="C2" s="46" t="e">
        <f>ILPI!#REF!</f>
        <v>#REF!</v>
      </c>
      <c r="D2" s="46" t="str">
        <f>ILPI!F2</f>
        <v>ด้อย</v>
      </c>
    </row>
    <row r="3" spans="2:4" x14ac:dyDescent="0.2">
      <c r="B3" s="46" t="str">
        <f>ILPI!C7</f>
        <v xml:space="preserve">ILPI1T </v>
      </c>
      <c r="C3" s="46" t="e">
        <f>ILPI!#REF!</f>
        <v>#REF!</v>
      </c>
      <c r="D3" s="46" t="e">
        <f>ILPI!#REF!</f>
        <v>#REF!</v>
      </c>
    </row>
    <row r="4" spans="2:4" x14ac:dyDescent="0.2">
      <c r="B4" s="46" t="str">
        <f>ILPI!C9</f>
        <v>ILPI1R</v>
      </c>
      <c r="C4" s="46" t="e">
        <f>ILPI!#REF!</f>
        <v>#REF!</v>
      </c>
      <c r="D4" s="46" t="str">
        <f>ILPI!F9</f>
        <v>&lt;75.67</v>
      </c>
    </row>
    <row r="5" spans="2:4" x14ac:dyDescent="0.2">
      <c r="B5" s="46" t="str">
        <f>ILPI!C12</f>
        <v>ILPI2C</v>
      </c>
      <c r="C5" s="46" t="e">
        <f>ILPI!#REF!</f>
        <v>#REF!</v>
      </c>
      <c r="D5" s="46" t="str">
        <f>ILPI!F12</f>
        <v>&gt; 2.21</v>
      </c>
    </row>
    <row r="6" spans="2:4" x14ac:dyDescent="0.2">
      <c r="B6" s="46" t="str">
        <f>ILPI!C17</f>
        <v xml:space="preserve">ILPI2T </v>
      </c>
      <c r="C6" s="46" t="e">
        <f>ILPI!#REF!</f>
        <v>#REF!</v>
      </c>
      <c r="D6" s="46" t="str">
        <f>ILPI!F17</f>
        <v>&gt; 70</v>
      </c>
    </row>
    <row r="7" spans="2:4" x14ac:dyDescent="0.2">
      <c r="B7" s="46" t="str">
        <f>ILPI!C19</f>
        <v xml:space="preserve">ILPI2R </v>
      </c>
      <c r="C7" s="46" t="e">
        <f>ILPI!#REF!</f>
        <v>#REF!</v>
      </c>
      <c r="D7" s="46" t="str">
        <f>ILPI!F19</f>
        <v>&lt;75.14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ILPI</vt:lpstr>
      <vt:lpstr>Chart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2018-02-27T13:27:15Z</dcterms:created>
  <dcterms:modified xsi:type="dcterms:W3CDTF">2019-01-30T09:03:51Z</dcterms:modified>
</cp:coreProperties>
</file>